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ison1207\Dropbox\W_紀錄事項_20190714\"/>
    </mc:Choice>
  </mc:AlternateContent>
  <xr:revisionPtr revIDLastSave="0" documentId="13_ncr:1_{D1E63A4C-C167-4100-A5C5-62462EB1021C}" xr6:coauthVersionLast="45" xr6:coauthVersionMax="45" xr10:uidLastSave="{00000000-0000-0000-0000-000000000000}"/>
  <bookViews>
    <workbookView xWindow="-98" yWindow="-98" windowWidth="21795" windowHeight="13096" activeTab="3" xr2:uid="{69AF9A43-530A-4B90-A949-4D2482A90C77}"/>
  </bookViews>
  <sheets>
    <sheet name="工作表1" sheetId="1" r:id="rId1"/>
    <sheet name="工作表2" sheetId="2" r:id="rId2"/>
    <sheet name="工作表3" sheetId="3" r:id="rId3"/>
    <sheet name="工作表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4" l="1"/>
  <c r="D17" i="4"/>
  <c r="E17" i="4"/>
  <c r="F17" i="4"/>
  <c r="G17" i="4"/>
  <c r="H17" i="4"/>
  <c r="I17" i="4"/>
  <c r="J17" i="4"/>
  <c r="K17" i="4"/>
  <c r="L17" i="4"/>
  <c r="M17" i="4"/>
  <c r="N17" i="4"/>
  <c r="B17" i="4"/>
  <c r="I10" i="4" l="1"/>
  <c r="G10" i="4"/>
  <c r="D9" i="4"/>
  <c r="E9" i="4"/>
  <c r="F9" i="4"/>
  <c r="G9" i="4"/>
  <c r="H9" i="4"/>
  <c r="I9" i="4"/>
  <c r="J9" i="4"/>
  <c r="K9" i="4"/>
  <c r="L9" i="4"/>
  <c r="M9" i="4"/>
  <c r="N9" i="4"/>
  <c r="B9" i="4"/>
  <c r="C9" i="4"/>
  <c r="C8" i="4"/>
  <c r="D8" i="4"/>
  <c r="E8" i="4"/>
  <c r="F8" i="4"/>
  <c r="G8" i="4"/>
  <c r="H8" i="4"/>
  <c r="I8" i="4"/>
  <c r="J8" i="4"/>
  <c r="K8" i="4"/>
  <c r="L8" i="4"/>
  <c r="M8" i="4"/>
  <c r="N8" i="4"/>
  <c r="B8" i="4"/>
  <c r="C7" i="4"/>
  <c r="D7" i="4"/>
  <c r="E7" i="4"/>
  <c r="F7" i="4"/>
  <c r="G7" i="4"/>
  <c r="H7" i="4"/>
  <c r="I7" i="4"/>
  <c r="J7" i="4"/>
  <c r="K7" i="4"/>
  <c r="L7" i="4"/>
  <c r="M7" i="4"/>
  <c r="N7" i="4"/>
  <c r="B7" i="4"/>
  <c r="O8" i="4" l="1"/>
  <c r="O7" i="4"/>
  <c r="U2" i="3"/>
  <c r="U3" i="3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O57" i="3"/>
  <c r="C58" i="3"/>
  <c r="D58" i="3"/>
  <c r="E58" i="3"/>
  <c r="F58" i="3"/>
  <c r="G58" i="3"/>
  <c r="H58" i="3"/>
  <c r="I58" i="3"/>
  <c r="J58" i="3"/>
  <c r="K58" i="3"/>
  <c r="L58" i="3"/>
  <c r="M58" i="3"/>
  <c r="N58" i="3"/>
  <c r="B58" i="3"/>
  <c r="O56" i="3"/>
  <c r="O58" i="3" l="1"/>
  <c r="O59" i="3" s="1"/>
  <c r="P59" i="3" s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2" i="1"/>
  <c r="D16" i="1" s="1"/>
  <c r="D17" i="1" s="1"/>
</calcChain>
</file>

<file path=xl/sharedStrings.xml><?xml version="1.0" encoding="utf-8"?>
<sst xmlns="http://schemas.openxmlformats.org/spreadsheetml/2006/main" count="378" uniqueCount="188">
  <si>
    <t>活力奧米加魚油膠囊</t>
  </si>
  <si>
    <t>活力鈣鎂D片</t>
  </si>
  <si>
    <t>葡萄籽C100精華錠</t>
  </si>
  <si>
    <t>活力基本營養套裝</t>
  </si>
  <si>
    <t>健骼寧(錠狀食品)</t>
  </si>
  <si>
    <t>適力寶(錠狀食品)</t>
  </si>
  <si>
    <t>輔酶Q10膠囊</t>
  </si>
  <si>
    <t>五味子朝鮮薊營養錠</t>
  </si>
  <si>
    <t>消化酵素II(錠狀食品)</t>
  </si>
  <si>
    <t>兒童營養片</t>
  </si>
  <si>
    <t>維生素C(錠狀食品)</t>
  </si>
  <si>
    <t>靈芝菌絲體錠(含β-聚葡萄糖)</t>
  </si>
  <si>
    <t>維生素E膠囊</t>
  </si>
  <si>
    <t>魚油</t>
    <phoneticPr fontId="1" type="noConversion"/>
  </si>
  <si>
    <t>維生素D</t>
    <phoneticPr fontId="1" type="noConversion"/>
  </si>
  <si>
    <t>EPA</t>
    <phoneticPr fontId="1" type="noConversion"/>
  </si>
  <si>
    <t>DHA</t>
    <phoneticPr fontId="1" type="noConversion"/>
  </si>
  <si>
    <t>2000mg</t>
    <phoneticPr fontId="1" type="noConversion"/>
  </si>
  <si>
    <t>5ug</t>
    <phoneticPr fontId="1" type="noConversion"/>
  </si>
  <si>
    <t>600mg</t>
    <phoneticPr fontId="1" type="noConversion"/>
  </si>
  <si>
    <t>500mg</t>
    <phoneticPr fontId="1" type="noConversion"/>
  </si>
  <si>
    <t>20ug</t>
    <phoneticPr fontId="1" type="noConversion"/>
  </si>
  <si>
    <t>鈣</t>
    <phoneticPr fontId="1" type="noConversion"/>
  </si>
  <si>
    <t>鎂</t>
    <phoneticPr fontId="1" type="noConversion"/>
  </si>
  <si>
    <t>硼</t>
    <phoneticPr fontId="1" type="noConversion"/>
  </si>
  <si>
    <t>700ug</t>
    <phoneticPr fontId="1" type="noConversion"/>
  </si>
  <si>
    <t>維生素C</t>
    <phoneticPr fontId="1" type="noConversion"/>
  </si>
  <si>
    <t>300mg</t>
    <phoneticPr fontId="1" type="noConversion"/>
  </si>
  <si>
    <t>100mg</t>
    <phoneticPr fontId="1" type="noConversion"/>
  </si>
  <si>
    <t>225mg</t>
    <phoneticPr fontId="1" type="noConversion"/>
  </si>
  <si>
    <t>碘</t>
    <phoneticPr fontId="1" type="noConversion"/>
  </si>
  <si>
    <t>鋅</t>
    <phoneticPr fontId="1" type="noConversion"/>
  </si>
  <si>
    <t>銅</t>
    <phoneticPr fontId="1" type="noConversion"/>
  </si>
  <si>
    <t>錳</t>
    <phoneticPr fontId="1" type="noConversion"/>
  </si>
  <si>
    <t>180ug</t>
    <phoneticPr fontId="1" type="noConversion"/>
  </si>
  <si>
    <t>20mg</t>
    <phoneticPr fontId="1" type="noConversion"/>
  </si>
  <si>
    <t>200ug</t>
    <phoneticPr fontId="1" type="noConversion"/>
  </si>
  <si>
    <t>2mg</t>
    <phoneticPr fontId="1" type="noConversion"/>
  </si>
  <si>
    <t>40ug</t>
    <phoneticPr fontId="1" type="noConversion"/>
  </si>
  <si>
    <t>50ug</t>
    <phoneticPr fontId="1" type="noConversion"/>
  </si>
  <si>
    <t>維生素A</t>
    <phoneticPr fontId="1" type="noConversion"/>
  </si>
  <si>
    <t>維生素B1</t>
    <phoneticPr fontId="1" type="noConversion"/>
  </si>
  <si>
    <t>維生素B2</t>
    <phoneticPr fontId="1" type="noConversion"/>
  </si>
  <si>
    <t>維生素B6</t>
    <phoneticPr fontId="1" type="noConversion"/>
  </si>
  <si>
    <t>維生素B12</t>
    <phoneticPr fontId="1" type="noConversion"/>
  </si>
  <si>
    <t>維生素E</t>
    <phoneticPr fontId="1" type="noConversion"/>
  </si>
  <si>
    <t>維生素K</t>
    <phoneticPr fontId="1" type="noConversion"/>
  </si>
  <si>
    <t>菸鹼素</t>
    <phoneticPr fontId="1" type="noConversion"/>
  </si>
  <si>
    <t>葉酸</t>
    <phoneticPr fontId="1" type="noConversion"/>
  </si>
  <si>
    <t>泛酸</t>
    <phoneticPr fontId="1" type="noConversion"/>
  </si>
  <si>
    <t>生物素</t>
    <phoneticPr fontId="1" type="noConversion"/>
  </si>
  <si>
    <t>膽素</t>
    <phoneticPr fontId="1" type="noConversion"/>
  </si>
  <si>
    <t>肌醇</t>
    <phoneticPr fontId="1" type="noConversion"/>
  </si>
  <si>
    <t>薑黃粉</t>
    <phoneticPr fontId="1" type="noConversion"/>
  </si>
  <si>
    <t>柑橘生物類黃酮</t>
    <phoneticPr fontId="1" type="noConversion"/>
  </si>
  <si>
    <t>綠茶萃取物</t>
    <phoneticPr fontId="1" type="noConversion"/>
  </si>
  <si>
    <t>橄欖萃取物</t>
    <phoneticPr fontId="1" type="noConversion"/>
  </si>
  <si>
    <t>青花菜萃取物</t>
    <phoneticPr fontId="1" type="noConversion"/>
  </si>
  <si>
    <t>人參萃取物</t>
    <phoneticPr fontId="1" type="noConversion"/>
  </si>
  <si>
    <t>紅景天萃取物</t>
    <phoneticPr fontId="1" type="noConversion"/>
  </si>
  <si>
    <t>輔酵素Q10</t>
    <phoneticPr fontId="1" type="noConversion"/>
  </si>
  <si>
    <t>2942ug</t>
    <phoneticPr fontId="1" type="noConversion"/>
  </si>
  <si>
    <t>30mg</t>
    <phoneticPr fontId="1" type="noConversion"/>
  </si>
  <si>
    <t>32mg</t>
    <phoneticPr fontId="1" type="noConversion"/>
  </si>
  <si>
    <t>1000mg</t>
    <phoneticPr fontId="1" type="noConversion"/>
  </si>
  <si>
    <t>134mg</t>
    <phoneticPr fontId="1" type="noConversion"/>
  </si>
  <si>
    <t>540ug</t>
    <phoneticPr fontId="1" type="noConversion"/>
  </si>
  <si>
    <t>40mg</t>
    <phoneticPr fontId="1" type="noConversion"/>
  </si>
  <si>
    <t>600ug</t>
    <phoneticPr fontId="1" type="noConversion"/>
  </si>
  <si>
    <t>90mg</t>
    <phoneticPr fontId="1" type="noConversion"/>
  </si>
  <si>
    <t>300ug</t>
    <phoneticPr fontId="1" type="noConversion"/>
  </si>
  <si>
    <t>250mg</t>
    <phoneticPr fontId="1" type="noConversion"/>
  </si>
  <si>
    <t>128mg</t>
    <phoneticPr fontId="1" type="noConversion"/>
  </si>
  <si>
    <t>200mg</t>
    <phoneticPr fontId="1" type="noConversion"/>
  </si>
  <si>
    <t>171mg</t>
    <phoneticPr fontId="1" type="noConversion"/>
  </si>
  <si>
    <t>12mg</t>
    <phoneticPr fontId="1" type="noConversion"/>
  </si>
  <si>
    <t>156mg</t>
    <phoneticPr fontId="1" type="noConversion"/>
  </si>
  <si>
    <t>29mg</t>
    <phoneticPr fontId="1" type="noConversion"/>
  </si>
  <si>
    <t>3.4mg</t>
    <phoneticPr fontId="1" type="noConversion"/>
  </si>
  <si>
    <t>鉀</t>
    <phoneticPr fontId="1" type="noConversion"/>
  </si>
  <si>
    <t>62mg</t>
    <phoneticPr fontId="1" type="noConversion"/>
  </si>
  <si>
    <t>薑黃萃取物</t>
    <phoneticPr fontId="1" type="noConversion"/>
  </si>
  <si>
    <t>葡萄糖胺鹽酸鹽</t>
    <phoneticPr fontId="1" type="noConversion"/>
  </si>
  <si>
    <t>10mg</t>
    <phoneticPr fontId="1" type="noConversion"/>
  </si>
  <si>
    <t>金斬草萃取物</t>
    <phoneticPr fontId="1" type="noConversion"/>
  </si>
  <si>
    <t>252mg</t>
    <phoneticPr fontId="1" type="noConversion"/>
  </si>
  <si>
    <t>389ug</t>
    <phoneticPr fontId="1" type="noConversion"/>
  </si>
  <si>
    <t>鈉</t>
    <phoneticPr fontId="1" type="noConversion"/>
  </si>
  <si>
    <t>75mg</t>
    <phoneticPr fontId="1" type="noConversion"/>
  </si>
  <si>
    <t>五味子萃取物</t>
    <phoneticPr fontId="1" type="noConversion"/>
  </si>
  <si>
    <t>朝鮮薊萃取物</t>
    <phoneticPr fontId="1" type="noConversion"/>
  </si>
  <si>
    <t>110mg</t>
    <phoneticPr fontId="1" type="noConversion"/>
  </si>
  <si>
    <t>綜合消化酵素</t>
    <phoneticPr fontId="1" type="noConversion"/>
  </si>
  <si>
    <t>240mg</t>
    <phoneticPr fontId="1" type="noConversion"/>
  </si>
  <si>
    <t>1500ug</t>
    <phoneticPr fontId="1" type="noConversion"/>
  </si>
  <si>
    <t>282mg</t>
    <phoneticPr fontId="1" type="noConversion"/>
  </si>
  <si>
    <t>88.6mg</t>
    <phoneticPr fontId="1" type="noConversion"/>
  </si>
  <si>
    <t>60ug</t>
    <phoneticPr fontId="1" type="noConversion"/>
  </si>
  <si>
    <t>2.86mg</t>
    <phoneticPr fontId="1" type="noConversion"/>
  </si>
  <si>
    <t>2.6mg</t>
    <phoneticPr fontId="1" type="noConversion"/>
  </si>
  <si>
    <t>52ug</t>
    <phoneticPr fontId="1" type="noConversion"/>
  </si>
  <si>
    <t>21mg</t>
    <phoneticPr fontId="1" type="noConversion"/>
  </si>
  <si>
    <t>440ug</t>
    <phoneticPr fontId="1" type="noConversion"/>
  </si>
  <si>
    <t>11.5ug</t>
    <phoneticPr fontId="1" type="noConversion"/>
  </si>
  <si>
    <t>166ug</t>
    <phoneticPr fontId="1" type="noConversion"/>
  </si>
  <si>
    <t>31.6mg</t>
    <phoneticPr fontId="1" type="noConversion"/>
  </si>
  <si>
    <t>150mg</t>
    <phoneticPr fontId="1" type="noConversion"/>
  </si>
  <si>
    <t>110ug</t>
    <phoneticPr fontId="1" type="noConversion"/>
  </si>
  <si>
    <t>41.2ug</t>
    <phoneticPr fontId="1" type="noConversion"/>
  </si>
  <si>
    <t>10.5mg</t>
    <phoneticPr fontId="1" type="noConversion"/>
  </si>
  <si>
    <t>30ug</t>
    <phoneticPr fontId="1" type="noConversion"/>
  </si>
  <si>
    <t>0.22mg</t>
    <phoneticPr fontId="1" type="noConversion"/>
  </si>
  <si>
    <t>1.04mg</t>
    <phoneticPr fontId="1" type="noConversion"/>
  </si>
  <si>
    <t>54ug</t>
    <phoneticPr fontId="1" type="noConversion"/>
  </si>
  <si>
    <t>28ug</t>
    <phoneticPr fontId="1" type="noConversion"/>
  </si>
  <si>
    <t>維生素P</t>
    <phoneticPr fontId="1" type="noConversion"/>
  </si>
  <si>
    <t>34.8mg</t>
    <phoneticPr fontId="1" type="noConversion"/>
  </si>
  <si>
    <t>6mg</t>
    <phoneticPr fontId="1" type="noConversion"/>
  </si>
  <si>
    <t>麵包酵母萃取物</t>
    <phoneticPr fontId="1" type="noConversion"/>
  </si>
  <si>
    <t>靈芝菌絲體</t>
    <phoneticPr fontId="1" type="noConversion"/>
  </si>
  <si>
    <t>香菇菌絲體</t>
    <phoneticPr fontId="1" type="noConversion"/>
  </si>
  <si>
    <t>50mg</t>
    <phoneticPr fontId="1" type="noConversion"/>
  </si>
  <si>
    <t>268mg</t>
    <phoneticPr fontId="1" type="noConversion"/>
  </si>
  <si>
    <t>適用骨質疏鬆者</t>
    <phoneticPr fontId="1" type="noConversion"/>
  </si>
  <si>
    <t>葡萄籽萃取物</t>
    <phoneticPr fontId="1" type="noConversion"/>
  </si>
  <si>
    <t>硒</t>
    <phoneticPr fontId="1" type="noConversion"/>
  </si>
  <si>
    <t>鉬</t>
    <phoneticPr fontId="1" type="noConversion"/>
  </si>
  <si>
    <t>鉻</t>
    <phoneticPr fontId="1" type="noConversion"/>
  </si>
  <si>
    <t>釩 </t>
  </si>
  <si>
    <t>建議至少</t>
    <phoneticPr fontId="1" type="noConversion"/>
  </si>
  <si>
    <t>不要超過</t>
    <phoneticPr fontId="1" type="noConversion"/>
  </si>
  <si>
    <t>磷</t>
    <phoneticPr fontId="1" type="noConversion"/>
  </si>
  <si>
    <t>氟</t>
    <phoneticPr fontId="1" type="noConversion"/>
  </si>
  <si>
    <t>鐵</t>
    <phoneticPr fontId="1" type="noConversion"/>
  </si>
  <si>
    <t>上限</t>
    <phoneticPr fontId="1" type="noConversion"/>
  </si>
  <si>
    <t>-</t>
    <phoneticPr fontId="1" type="noConversion"/>
  </si>
  <si>
    <t>V</t>
    <phoneticPr fontId="1" type="noConversion"/>
  </si>
  <si>
    <t>每天顆數</t>
    <phoneticPr fontId="1" type="noConversion"/>
  </si>
  <si>
    <r>
      <rPr>
        <sz val="12"/>
        <color theme="1"/>
        <rFont val="新細明體"/>
        <family val="1"/>
        <charset val="136"/>
      </rPr>
      <t>每</t>
    </r>
    <r>
      <rPr>
        <sz val="12"/>
        <color theme="1"/>
        <rFont val="新細明體"/>
        <family val="1"/>
        <charset val="136"/>
        <scheme val="minor"/>
      </rPr>
      <t>日參考值</t>
    </r>
    <phoneticPr fontId="1" type="noConversion"/>
  </si>
  <si>
    <t>Cincia</t>
    <phoneticPr fontId="1" type="noConversion"/>
  </si>
  <si>
    <t>Weison</t>
    <phoneticPr fontId="1" type="noConversion"/>
  </si>
  <si>
    <r>
      <rPr>
        <sz val="10"/>
        <color theme="1"/>
        <rFont val="新細明體-ExtB"/>
        <family val="1"/>
        <charset val="136"/>
      </rPr>
      <t>兒童</t>
    </r>
    <phoneticPr fontId="1" type="noConversion"/>
  </si>
  <si>
    <r>
      <rPr>
        <sz val="10"/>
        <color theme="1"/>
        <rFont val="新細明體-ExtB"/>
        <family val="1"/>
        <charset val="136"/>
      </rPr>
      <t>活力</t>
    </r>
    <phoneticPr fontId="1" type="noConversion"/>
  </si>
  <si>
    <r>
      <rPr>
        <sz val="10"/>
        <color theme="1"/>
        <rFont val="新細明體-ExtB"/>
        <family val="1"/>
        <charset val="136"/>
      </rPr>
      <t>魚油</t>
    </r>
    <phoneticPr fontId="1" type="noConversion"/>
  </si>
  <si>
    <r>
      <rPr>
        <sz val="10"/>
        <color theme="1"/>
        <rFont val="新細明體-ExtB"/>
        <family val="1"/>
        <charset val="136"/>
      </rPr>
      <t>鈣鎂</t>
    </r>
    <r>
      <rPr>
        <sz val="10"/>
        <color theme="1"/>
        <rFont val="Calibri"/>
        <family val="2"/>
        <charset val="161"/>
      </rPr>
      <t>D</t>
    </r>
    <r>
      <rPr>
        <sz val="10"/>
        <color theme="1"/>
        <rFont val="新細明體-ExtB"/>
        <family val="1"/>
        <charset val="136"/>
      </rPr>
      <t>片</t>
    </r>
    <phoneticPr fontId="1" type="noConversion"/>
  </si>
  <si>
    <r>
      <rPr>
        <sz val="10"/>
        <color theme="1"/>
        <rFont val="新細明體-ExtB"/>
        <family val="1"/>
        <charset val="136"/>
      </rPr>
      <t>健骼寧</t>
    </r>
    <phoneticPr fontId="1" type="noConversion"/>
  </si>
  <si>
    <r>
      <rPr>
        <sz val="10"/>
        <color theme="1"/>
        <rFont val="新細明體-ExtB"/>
        <family val="1"/>
        <charset val="136"/>
      </rPr>
      <t>葡萄籽</t>
    </r>
    <phoneticPr fontId="1" type="noConversion"/>
  </si>
  <si>
    <r>
      <rPr>
        <sz val="10"/>
        <color theme="1"/>
        <rFont val="新細明體-ExtB"/>
        <family val="1"/>
        <charset val="136"/>
      </rPr>
      <t>適力寶</t>
    </r>
    <phoneticPr fontId="1" type="noConversion"/>
  </si>
  <si>
    <r>
      <rPr>
        <sz val="10"/>
        <color theme="1"/>
        <rFont val="新細明體-ExtB"/>
        <family val="1"/>
        <charset val="136"/>
      </rPr>
      <t>五味子</t>
    </r>
    <phoneticPr fontId="1" type="noConversion"/>
  </si>
  <si>
    <r>
      <rPr>
        <sz val="10"/>
        <color theme="1"/>
        <rFont val="新細明體-ExtB"/>
        <family val="1"/>
        <charset val="136"/>
      </rPr>
      <t>靈芝菌絲</t>
    </r>
    <phoneticPr fontId="1" type="noConversion"/>
  </si>
  <si>
    <r>
      <rPr>
        <sz val="10"/>
        <color theme="1"/>
        <rFont val="新細明體-ExtB"/>
        <family val="1"/>
        <charset val="136"/>
      </rPr>
      <t>消化酵素</t>
    </r>
    <phoneticPr fontId="1" type="noConversion"/>
  </si>
  <si>
    <r>
      <rPr>
        <sz val="10"/>
        <color theme="1"/>
        <rFont val="新細明體-ExtB"/>
        <family val="1"/>
        <charset val="136"/>
      </rPr>
      <t>輔酶</t>
    </r>
    <r>
      <rPr>
        <sz val="10"/>
        <color theme="1"/>
        <rFont val="Calibri"/>
        <family val="2"/>
        <charset val="161"/>
      </rPr>
      <t>Q10</t>
    </r>
    <phoneticPr fontId="1" type="noConversion"/>
  </si>
  <si>
    <r>
      <rPr>
        <sz val="10"/>
        <color theme="1"/>
        <rFont val="新細明體-ExtB"/>
        <family val="1"/>
        <charset val="136"/>
      </rPr>
      <t>維生素</t>
    </r>
    <r>
      <rPr>
        <sz val="10"/>
        <color theme="1"/>
        <rFont val="Calibri"/>
        <family val="2"/>
        <charset val="161"/>
      </rPr>
      <t>C</t>
    </r>
    <phoneticPr fontId="1" type="noConversion"/>
  </si>
  <si>
    <r>
      <rPr>
        <sz val="10"/>
        <color theme="1"/>
        <rFont val="新細明體-ExtB"/>
        <family val="1"/>
        <charset val="136"/>
      </rPr>
      <t>維生素</t>
    </r>
    <r>
      <rPr>
        <sz val="10"/>
        <color theme="1"/>
        <rFont val="Calibri"/>
        <family val="2"/>
        <charset val="161"/>
      </rPr>
      <t>E</t>
    </r>
    <phoneticPr fontId="1" type="noConversion"/>
  </si>
  <si>
    <r>
      <rPr>
        <sz val="10"/>
        <color theme="1"/>
        <rFont val="新細明體"/>
        <family val="2"/>
        <charset val="136"/>
      </rPr>
      <t>活力奧米加魚油膠囊</t>
    </r>
  </si>
  <si>
    <r>
      <rPr>
        <sz val="10"/>
        <color theme="1"/>
        <rFont val="新細明體"/>
        <family val="2"/>
        <charset val="136"/>
      </rPr>
      <t>以雙重分子蒸餾程序製成品質及穩定度高的魚油。提供優質</t>
    </r>
    <r>
      <rPr>
        <sz val="10"/>
        <color theme="1"/>
        <rFont val="Calibri"/>
        <family val="2"/>
      </rPr>
      <t>Omega-3</t>
    </r>
    <r>
      <rPr>
        <sz val="10"/>
        <color theme="1"/>
        <rFont val="新細明體"/>
        <family val="2"/>
        <charset val="136"/>
      </rPr>
      <t>不飽和脂肪酸</t>
    </r>
    <r>
      <rPr>
        <sz val="10"/>
        <color theme="1"/>
        <rFont val="Calibri"/>
        <family val="2"/>
      </rPr>
      <t>-EPA</t>
    </r>
    <r>
      <rPr>
        <sz val="10"/>
        <color theme="1"/>
        <rFont val="新細明體"/>
        <family val="2"/>
        <charset val="136"/>
      </rPr>
      <t>與</t>
    </r>
    <r>
      <rPr>
        <sz val="10"/>
        <color theme="1"/>
        <rFont val="Calibri"/>
        <family val="2"/>
      </rPr>
      <t xml:space="preserve"> DHA</t>
    </r>
    <r>
      <rPr>
        <sz val="10"/>
        <color theme="1"/>
        <rFont val="新細明體"/>
        <family val="2"/>
        <charset val="136"/>
      </rPr>
      <t>。添加檸檬油去除魚腥味，穩定</t>
    </r>
    <r>
      <rPr>
        <sz val="10"/>
        <color theme="1"/>
        <rFont val="Calibri"/>
        <family val="2"/>
      </rPr>
      <t>Omega-3</t>
    </r>
    <r>
      <rPr>
        <sz val="10"/>
        <color theme="1"/>
        <rFont val="新細明體"/>
        <family val="2"/>
        <charset val="136"/>
      </rPr>
      <t>不飽和脂肪酸品質。添加維生素</t>
    </r>
    <r>
      <rPr>
        <sz val="10"/>
        <color theme="1"/>
        <rFont val="Calibri"/>
        <family val="2"/>
      </rPr>
      <t>D3</t>
    </r>
    <r>
      <rPr>
        <sz val="10"/>
        <color theme="1"/>
        <rFont val="新細明體"/>
        <family val="2"/>
        <charset val="136"/>
      </rPr>
      <t>，幫助骨骼及牙齒的生長發育。</t>
    </r>
  </si>
  <si>
    <r>
      <rPr>
        <sz val="10"/>
        <color theme="1"/>
        <rFont val="新細明體"/>
        <family val="2"/>
        <charset val="136"/>
      </rPr>
      <t>活力鈣鎂</t>
    </r>
    <r>
      <rPr>
        <sz val="10"/>
        <color theme="1"/>
        <rFont val="Calibri"/>
        <family val="2"/>
      </rPr>
      <t>D</t>
    </r>
    <r>
      <rPr>
        <sz val="10"/>
        <color theme="1"/>
        <rFont val="新細明體"/>
        <family val="2"/>
        <charset val="136"/>
      </rPr>
      <t>片</t>
    </r>
  </si>
  <si>
    <r>
      <rPr>
        <sz val="10"/>
        <color theme="1"/>
        <rFont val="新細明體"/>
        <family val="2"/>
        <charset val="136"/>
      </rPr>
      <t>配方含碳酸鈣與檸檬酸鈣，幫助鈣質吸收。鈣鎂比例</t>
    </r>
    <r>
      <rPr>
        <sz val="10"/>
        <color theme="1"/>
        <rFont val="Calibri"/>
        <family val="2"/>
      </rPr>
      <t>1:1</t>
    </r>
    <r>
      <rPr>
        <sz val="10"/>
        <color theme="1"/>
        <rFont val="新細明體"/>
        <family val="2"/>
        <charset val="136"/>
      </rPr>
      <t>，並添加維生素</t>
    </r>
    <r>
      <rPr>
        <sz val="10"/>
        <color theme="1"/>
        <rFont val="Calibri"/>
        <family val="2"/>
      </rPr>
      <t>D3</t>
    </r>
    <r>
      <rPr>
        <sz val="10"/>
        <color theme="1"/>
        <rFont val="新細明體"/>
        <family val="2"/>
        <charset val="136"/>
      </rPr>
      <t>，增進鈣質吸收。提供營養補充，幫助牙齒骨骼正常發育。搭配活力基本營養套裝，獲得最佳健康效益。</t>
    </r>
  </si>
  <si>
    <r>
      <rPr>
        <sz val="10"/>
        <color theme="1"/>
        <rFont val="新細明體"/>
        <family val="2"/>
        <charset val="136"/>
      </rPr>
      <t>葡萄籽</t>
    </r>
    <r>
      <rPr>
        <sz val="10"/>
        <color theme="1"/>
        <rFont val="Calibri"/>
        <family val="2"/>
      </rPr>
      <t>C100</t>
    </r>
    <r>
      <rPr>
        <sz val="10"/>
        <color theme="1"/>
        <rFont val="新細明體"/>
        <family val="2"/>
        <charset val="136"/>
      </rPr>
      <t>精華錠</t>
    </r>
  </si>
  <si>
    <r>
      <rPr>
        <sz val="10"/>
        <color theme="1"/>
        <rFont val="新細明體"/>
        <family val="2"/>
        <charset val="136"/>
      </rPr>
      <t>以營養混合技術</t>
    </r>
    <r>
      <rPr>
        <sz val="10"/>
        <color theme="1"/>
        <rFont val="Calibri"/>
        <family val="2"/>
      </rPr>
      <t>(Nutritional Hybrid Technology)</t>
    </r>
    <r>
      <rPr>
        <sz val="10"/>
        <color theme="1"/>
        <rFont val="新細明體"/>
        <family val="2"/>
        <charset val="136"/>
      </rPr>
      <t>，結合葡萄籽萃取物和維生素</t>
    </r>
    <r>
      <rPr>
        <sz val="10"/>
        <color theme="1"/>
        <rFont val="Calibri"/>
        <family val="2"/>
      </rPr>
      <t>C</t>
    </r>
    <r>
      <rPr>
        <sz val="10"/>
        <color theme="1"/>
        <rFont val="新細明體"/>
        <family val="2"/>
        <charset val="136"/>
      </rPr>
      <t>，製成獨特的葡萄籽</t>
    </r>
    <r>
      <rPr>
        <sz val="10"/>
        <color theme="1"/>
        <rFont val="Calibri"/>
        <family val="2"/>
      </rPr>
      <t>C100</t>
    </r>
    <r>
      <rPr>
        <sz val="10"/>
        <color theme="1"/>
        <rFont val="新細明體"/>
        <family val="2"/>
        <charset val="136"/>
      </rPr>
      <t>精華錠。每錠含有</t>
    </r>
    <r>
      <rPr>
        <sz val="10"/>
        <color theme="1"/>
        <rFont val="Calibri"/>
        <family val="2"/>
      </rPr>
      <t>100</t>
    </r>
    <r>
      <rPr>
        <sz val="10"/>
        <color theme="1"/>
        <rFont val="新細明體"/>
        <family val="2"/>
        <charset val="136"/>
      </rPr>
      <t>毫克葡萄籽萃取物及</t>
    </r>
    <r>
      <rPr>
        <sz val="10"/>
        <color theme="1"/>
        <rFont val="Calibri"/>
        <family val="2"/>
      </rPr>
      <t>300</t>
    </r>
    <r>
      <rPr>
        <sz val="10"/>
        <color theme="1"/>
        <rFont val="新細明體"/>
        <family val="2"/>
        <charset val="136"/>
      </rPr>
      <t>毫克維生素</t>
    </r>
    <r>
      <rPr>
        <sz val="10"/>
        <color theme="1"/>
        <rFont val="Calibri"/>
        <family val="2"/>
      </rPr>
      <t>C</t>
    </r>
    <r>
      <rPr>
        <sz val="10"/>
        <color theme="1"/>
        <rFont val="新細明體"/>
        <family val="2"/>
        <charset val="136"/>
      </rPr>
      <t>。能幫助調整體質，促進新陳代謝，維持青春美麗。</t>
    </r>
  </si>
  <si>
    <r>
      <rPr>
        <sz val="10"/>
        <color theme="1"/>
        <rFont val="新細明體"/>
        <family val="2"/>
        <charset val="136"/>
      </rPr>
      <t>活力基本營養套裝</t>
    </r>
  </si>
  <si>
    <r>
      <rPr>
        <sz val="10"/>
        <color rgb="FFFF0000"/>
        <rFont val="新細明體"/>
        <family val="2"/>
        <charset val="136"/>
      </rPr>
      <t>活力基本營養套裝是由維生素、礦物質及</t>
    </r>
    <r>
      <rPr>
        <sz val="10"/>
        <color rgb="FFFF0000"/>
        <rFont val="Calibri"/>
        <family val="2"/>
      </rPr>
      <t>InCelligence®</t>
    </r>
    <r>
      <rPr>
        <sz val="10"/>
        <color rgb="FFFF0000"/>
        <rFont val="新細明體"/>
        <family val="2"/>
        <charset val="136"/>
      </rPr>
      <t>營養複合物</t>
    </r>
    <r>
      <rPr>
        <sz val="10"/>
        <color rgb="FFFF0000"/>
        <rFont val="Calibri"/>
        <family val="2"/>
      </rPr>
      <t>(</t>
    </r>
    <r>
      <rPr>
        <sz val="10"/>
        <color rgb="FFFF0000"/>
        <rFont val="新細明體"/>
        <family val="2"/>
        <charset val="136"/>
      </rPr>
      <t>多種植物營養素</t>
    </r>
    <r>
      <rPr>
        <sz val="10"/>
        <color rgb="FFFF0000"/>
        <rFont val="Calibri"/>
        <family val="2"/>
      </rPr>
      <t>)</t>
    </r>
    <r>
      <rPr>
        <sz val="10"/>
        <color rgb="FFFF0000"/>
        <rFont val="新細明體"/>
        <family val="2"/>
        <charset val="136"/>
      </rPr>
      <t>組成的營養補充品。配方設計採用正在申請美國專利的</t>
    </r>
    <r>
      <rPr>
        <sz val="10"/>
        <color rgb="FFFF0000"/>
        <rFont val="Calibri"/>
        <family val="2"/>
      </rPr>
      <t>USANA InCelligence®</t>
    </r>
    <r>
      <rPr>
        <sz val="10"/>
        <color rgb="FFFF0000"/>
        <rFont val="新細明體"/>
        <family val="2"/>
        <charset val="136"/>
      </rPr>
      <t>技術以及獨有的營養複合物，給予滋養、保護、更新的三重效能。提供最佳的營養基礎。</t>
    </r>
  </si>
  <si>
    <r>
      <rPr>
        <sz val="10"/>
        <color theme="1"/>
        <rFont val="新細明體"/>
        <family val="2"/>
        <charset val="136"/>
      </rPr>
      <t>健骼寧</t>
    </r>
    <r>
      <rPr>
        <sz val="10"/>
        <color theme="1"/>
        <rFont val="Calibri"/>
        <family val="2"/>
      </rPr>
      <t>(</t>
    </r>
    <r>
      <rPr>
        <sz val="10"/>
        <color theme="1"/>
        <rFont val="新細明體"/>
        <family val="2"/>
        <charset val="136"/>
      </rPr>
      <t>錠狀食品</t>
    </r>
    <r>
      <rPr>
        <sz val="10"/>
        <color theme="1"/>
        <rFont val="Calibri"/>
        <family val="2"/>
      </rPr>
      <t>)</t>
    </r>
  </si>
  <si>
    <r>
      <rPr>
        <sz val="10"/>
        <color rgb="FFFF0000"/>
        <rFont val="新細明體"/>
        <family val="2"/>
        <charset val="136"/>
      </rPr>
      <t>植物性的葡萄糖胺鹽酸鹽與</t>
    </r>
    <r>
      <rPr>
        <sz val="10"/>
        <color rgb="FFFF0000"/>
        <rFont val="Calibri"/>
        <family val="2"/>
      </rPr>
      <t>Meriva®</t>
    </r>
    <r>
      <rPr>
        <sz val="10"/>
        <color rgb="FFFF0000"/>
        <rFont val="新細明體"/>
        <family val="2"/>
        <charset val="136"/>
      </rPr>
      <t>複合型薑黃萃取物的創新優質配方。含維生素</t>
    </r>
    <r>
      <rPr>
        <sz val="10"/>
        <color rgb="FFFF0000"/>
        <rFont val="Calibri"/>
        <family val="2"/>
      </rPr>
      <t>C</t>
    </r>
    <r>
      <rPr>
        <sz val="10"/>
        <color rgb="FFFF0000"/>
        <rFont val="新細明體"/>
        <family val="2"/>
        <charset val="136"/>
      </rPr>
      <t>、鎂、錳及矽等多種營養素，維持靈活行動力。配方採用</t>
    </r>
    <r>
      <rPr>
        <sz val="10"/>
        <color rgb="FFFF0000"/>
        <rFont val="Calibri"/>
        <family val="2"/>
      </rPr>
      <t>USANA InCelligence®</t>
    </r>
    <r>
      <rPr>
        <sz val="10"/>
        <color rgb="FFFF0000"/>
        <rFont val="新細明體"/>
        <family val="2"/>
        <charset val="136"/>
      </rPr>
      <t>技術，以獨創營養素來優化健康訊息的傳導。</t>
    </r>
  </si>
  <si>
    <r>
      <rPr>
        <sz val="10"/>
        <color theme="1"/>
        <rFont val="新細明體"/>
        <family val="2"/>
        <charset val="136"/>
      </rPr>
      <t>適力寶</t>
    </r>
    <r>
      <rPr>
        <sz val="10"/>
        <color theme="1"/>
        <rFont val="Calibri"/>
        <family val="2"/>
      </rPr>
      <t>(</t>
    </r>
    <r>
      <rPr>
        <sz val="10"/>
        <color theme="1"/>
        <rFont val="新細明體"/>
        <family val="2"/>
        <charset val="136"/>
      </rPr>
      <t>錠狀食品</t>
    </r>
    <r>
      <rPr>
        <sz val="10"/>
        <color theme="1"/>
        <rFont val="Calibri"/>
        <family val="2"/>
      </rPr>
      <t>)</t>
    </r>
  </si>
  <si>
    <r>
      <rPr>
        <sz val="10"/>
        <color rgb="FF333333"/>
        <rFont val="Arial"/>
        <family val="2"/>
      </rPr>
      <t>含多種植物萃取成分</t>
    </r>
    <r>
      <rPr>
        <sz val="10"/>
        <color rgb="FF333333"/>
        <rFont val="Calibri"/>
        <family val="2"/>
      </rPr>
      <t>-</t>
    </r>
    <r>
      <rPr>
        <sz val="10"/>
        <color rgb="FF333333"/>
        <rFont val="Arial"/>
        <family val="2"/>
      </rPr>
      <t>金盞草、山桑子及西印度櫻桃，給予營養補給，搭配維生素</t>
    </r>
    <r>
      <rPr>
        <sz val="10"/>
        <color rgb="FF333333"/>
        <rFont val="Calibri"/>
        <family val="2"/>
      </rPr>
      <t>C</t>
    </r>
    <r>
      <rPr>
        <sz val="10"/>
        <color rgb="FF333333"/>
        <rFont val="Arial"/>
        <family val="2"/>
      </rPr>
      <t>及鋅，幫助晶亮健康的維持。</t>
    </r>
  </si>
  <si>
    <r>
      <rPr>
        <sz val="10"/>
        <color theme="1"/>
        <rFont val="新細明體"/>
        <family val="2"/>
        <charset val="136"/>
      </rPr>
      <t>活力頂級乳酸菌</t>
    </r>
    <r>
      <rPr>
        <sz val="10"/>
        <color theme="1"/>
        <rFont val="Calibri"/>
        <family val="2"/>
      </rPr>
      <t>(</t>
    </r>
    <r>
      <rPr>
        <sz val="10"/>
        <color theme="1"/>
        <rFont val="新細明體"/>
        <family val="2"/>
        <charset val="136"/>
      </rPr>
      <t>粉狀產品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</si>
  <si>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新細明體"/>
        <family val="2"/>
        <charset val="136"/>
      </rPr>
      <t>雙重世界頂級乳酸菌種</t>
    </r>
    <r>
      <rPr>
        <sz val="10"/>
        <color theme="1"/>
        <rFont val="Calibri"/>
        <family val="2"/>
      </rPr>
      <t>-</t>
    </r>
    <r>
      <rPr>
        <sz val="10"/>
        <color theme="1"/>
        <rFont val="新細明體"/>
        <family val="2"/>
        <charset val="136"/>
      </rPr>
      <t>鼠李糖乳酸桿菌</t>
    </r>
    <r>
      <rPr>
        <sz val="10"/>
        <color theme="1"/>
        <rFont val="Calibri"/>
        <family val="2"/>
      </rPr>
      <t>(LGG®)</t>
    </r>
    <r>
      <rPr>
        <sz val="10"/>
        <color theme="1"/>
        <rFont val="新細明體"/>
        <family val="2"/>
        <charset val="136"/>
      </rPr>
      <t>及動物雙歧桿菌乳雙歧亞種</t>
    </r>
    <r>
      <rPr>
        <sz val="10"/>
        <color theme="1"/>
        <rFont val="Calibri"/>
        <family val="2"/>
      </rPr>
      <t>(BB-12®)</t>
    </r>
    <r>
      <rPr>
        <sz val="10"/>
        <color theme="1"/>
        <rFont val="新細明體"/>
        <family val="2"/>
        <charset val="136"/>
      </rPr>
      <t>。每一小包含</t>
    </r>
    <r>
      <rPr>
        <sz val="10"/>
        <color theme="1"/>
        <rFont val="Calibri"/>
        <family val="2"/>
      </rPr>
      <t>120</t>
    </r>
    <r>
      <rPr>
        <sz val="10"/>
        <color theme="1"/>
        <rFont val="新細明體"/>
        <family val="2"/>
        <charset val="136"/>
      </rPr>
      <t>億個乳酸菌。添加益生源</t>
    </r>
    <r>
      <rPr>
        <sz val="10"/>
        <color theme="1"/>
        <rFont val="Calibri"/>
        <family val="2"/>
      </rPr>
      <t>-</t>
    </r>
    <r>
      <rPr>
        <sz val="10"/>
        <color theme="1"/>
        <rFont val="新細明體"/>
        <family val="2"/>
        <charset val="136"/>
      </rPr>
      <t>菊糖，提供乳酸菌生長的營養來源。獨立密封包裝，攜帶方便。</t>
    </r>
  </si>
  <si>
    <r>
      <rPr>
        <sz val="10"/>
        <color theme="1"/>
        <rFont val="新細明體"/>
        <family val="2"/>
        <charset val="136"/>
      </rPr>
      <t>輔酶</t>
    </r>
    <r>
      <rPr>
        <sz val="10"/>
        <color theme="1"/>
        <rFont val="Calibri"/>
        <family val="2"/>
      </rPr>
      <t>Q10</t>
    </r>
    <r>
      <rPr>
        <sz val="10"/>
        <color theme="1"/>
        <rFont val="新細明體"/>
        <family val="2"/>
        <charset val="136"/>
      </rPr>
      <t>膠囊</t>
    </r>
  </si>
  <si>
    <r>
      <rPr>
        <sz val="10"/>
        <color theme="1"/>
        <rFont val="新細明體"/>
        <family val="2"/>
        <charset val="136"/>
      </rPr>
      <t>專利配方蘊含輔酵素</t>
    </r>
    <r>
      <rPr>
        <sz val="10"/>
        <color theme="1"/>
        <rFont val="Calibri"/>
        <family val="2"/>
      </rPr>
      <t>Q10</t>
    </r>
    <r>
      <rPr>
        <sz val="10"/>
        <color theme="1"/>
        <rFont val="新細明體"/>
        <family val="2"/>
        <charset val="136"/>
      </rPr>
      <t>，並額外添加</t>
    </r>
    <r>
      <rPr>
        <sz val="10"/>
        <color theme="1"/>
        <rFont val="Calibri"/>
        <family val="2"/>
      </rPr>
      <t>β-</t>
    </r>
    <r>
      <rPr>
        <sz val="10"/>
        <color theme="1"/>
        <rFont val="新細明體"/>
        <family val="2"/>
        <charset val="136"/>
      </rPr>
      <t>胡蘿蔔素與維生素</t>
    </r>
    <r>
      <rPr>
        <sz val="10"/>
        <color theme="1"/>
        <rFont val="Calibri"/>
        <family val="2"/>
      </rPr>
      <t>E</t>
    </r>
    <r>
      <rPr>
        <sz val="10"/>
        <color theme="1"/>
        <rFont val="新細明體"/>
        <family val="2"/>
        <charset val="136"/>
      </rPr>
      <t>。促進新陳代謝、調節生理機能。</t>
    </r>
  </si>
  <si>
    <r>
      <rPr>
        <sz val="10"/>
        <color theme="1"/>
        <rFont val="新細明體"/>
        <family val="2"/>
        <charset val="136"/>
      </rPr>
      <t>五味子朝鮮薊營養錠</t>
    </r>
  </si>
  <si>
    <r>
      <rPr>
        <sz val="10"/>
        <color rgb="FFFF0000"/>
        <rFont val="新細明體"/>
        <family val="2"/>
        <charset val="136"/>
      </rPr>
      <t>天然草本複合配方，含朝鮮薊、五味子及多種植物營養素。可幫助調節生理機能，增強體力，精神旺盛。配方採用</t>
    </r>
    <r>
      <rPr>
        <sz val="10"/>
        <color rgb="FFFF0000"/>
        <rFont val="Calibri"/>
        <family val="2"/>
      </rPr>
      <t>USANA InCelligence®</t>
    </r>
    <r>
      <rPr>
        <sz val="10"/>
        <color rgb="FFFF0000"/>
        <rFont val="新細明體"/>
        <family val="2"/>
        <charset val="136"/>
      </rPr>
      <t>技術，以獨創營養素來優化健康訊息的傳導。</t>
    </r>
  </si>
  <si>
    <r>
      <rPr>
        <sz val="10"/>
        <color theme="1"/>
        <rFont val="新細明體"/>
        <family val="2"/>
        <charset val="136"/>
      </rPr>
      <t>消化酵素</t>
    </r>
    <r>
      <rPr>
        <sz val="10"/>
        <color theme="1"/>
        <rFont val="Calibri"/>
        <family val="2"/>
      </rPr>
      <t>II(</t>
    </r>
    <r>
      <rPr>
        <sz val="10"/>
        <color theme="1"/>
        <rFont val="新細明體"/>
        <family val="2"/>
        <charset val="136"/>
      </rPr>
      <t>錠狀食品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</si>
  <si>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新細明體"/>
        <family val="2"/>
        <charset val="136"/>
      </rPr>
      <t>含</t>
    </r>
    <r>
      <rPr>
        <sz val="10"/>
        <color theme="1"/>
        <rFont val="Calibri"/>
        <family val="2"/>
      </rPr>
      <t>7</t>
    </r>
    <r>
      <rPr>
        <sz val="10"/>
        <color theme="1"/>
        <rFont val="新細明體"/>
        <family val="2"/>
        <charset val="136"/>
      </rPr>
      <t>種獨特的消化酵素，幫助食物的消化與吸收，維持正常消化道機能。添加朝鮮薊萃取物，能調節生理機能，促進新陳代謝。</t>
    </r>
  </si>
  <si>
    <r>
      <rPr>
        <sz val="10"/>
        <color theme="1"/>
        <rFont val="新細明體"/>
        <family val="2"/>
        <charset val="136"/>
      </rPr>
      <t>兒童營養片</t>
    </r>
  </si>
  <si>
    <r>
      <rPr>
        <sz val="10"/>
        <color theme="1"/>
        <rFont val="新細明體"/>
        <family val="2"/>
        <charset val="136"/>
      </rPr>
      <t>為兒童提供均衡配方的維生素及礦物質。配方添加黑莓、蔓越莓、覆盆子及野生藍莓等莓果類，提供植物營養素為健康加分。味道可口，可供咀嚼。</t>
    </r>
  </si>
  <si>
    <r>
      <rPr>
        <sz val="10"/>
        <color theme="1"/>
        <rFont val="新細明體"/>
        <family val="2"/>
        <charset val="136"/>
      </rPr>
      <t>維生素</t>
    </r>
    <r>
      <rPr>
        <sz val="10"/>
        <color theme="1"/>
        <rFont val="Calibri"/>
        <family val="2"/>
      </rPr>
      <t>C(</t>
    </r>
    <r>
      <rPr>
        <sz val="10"/>
        <color theme="1"/>
        <rFont val="新細明體"/>
        <family val="2"/>
        <charset val="136"/>
      </rPr>
      <t>錠狀食品</t>
    </r>
    <r>
      <rPr>
        <sz val="10"/>
        <color theme="1"/>
        <rFont val="Calibri"/>
        <family val="2"/>
      </rPr>
      <t>)</t>
    </r>
  </si>
  <si>
    <r>
      <t xml:space="preserve">USANA </t>
    </r>
    <r>
      <rPr>
        <sz val="10"/>
        <color theme="1"/>
        <rFont val="新細明體"/>
        <family val="2"/>
        <charset val="136"/>
      </rPr>
      <t>的礦物維生素</t>
    </r>
    <r>
      <rPr>
        <sz val="10"/>
        <color theme="1"/>
        <rFont val="Calibri"/>
        <family val="2"/>
      </rPr>
      <t>C</t>
    </r>
    <r>
      <rPr>
        <sz val="10"/>
        <color theme="1"/>
        <rFont val="新細明體"/>
        <family val="2"/>
        <charset val="136"/>
      </rPr>
      <t>配方獨特，每錠提供</t>
    </r>
    <r>
      <rPr>
        <sz val="10"/>
        <color theme="1"/>
        <rFont val="Calibri"/>
        <family val="2"/>
      </rPr>
      <t>250</t>
    </r>
    <r>
      <rPr>
        <sz val="10"/>
        <color theme="1"/>
        <rFont val="新細明體"/>
        <family val="2"/>
        <charset val="136"/>
      </rPr>
      <t>毫克的維生素</t>
    </r>
    <r>
      <rPr>
        <sz val="10"/>
        <color theme="1"/>
        <rFont val="Calibri"/>
        <family val="2"/>
      </rPr>
      <t>C</t>
    </r>
    <r>
      <rPr>
        <sz val="10"/>
        <color theme="1"/>
        <rFont val="新細明體"/>
        <family val="2"/>
        <charset val="136"/>
      </rPr>
      <t>，含西印度櫻桃萃取物，提供植物營養素。維生素</t>
    </r>
    <r>
      <rPr>
        <sz val="10"/>
        <color theme="1"/>
        <rFont val="Calibri"/>
        <family val="2"/>
      </rPr>
      <t>C</t>
    </r>
    <r>
      <rPr>
        <sz val="10"/>
        <color theme="1"/>
        <rFont val="新細明體"/>
        <family val="2"/>
        <charset val="136"/>
      </rPr>
      <t>能促進膠原蛋白的形成，具抗氧化作用。</t>
    </r>
  </si>
  <si>
    <r>
      <rPr>
        <sz val="10"/>
        <color theme="1"/>
        <rFont val="新細明體"/>
        <family val="2"/>
        <charset val="136"/>
      </rPr>
      <t>靈芝菌絲體錠</t>
    </r>
    <r>
      <rPr>
        <sz val="10"/>
        <color theme="1"/>
        <rFont val="Calibri"/>
        <family val="2"/>
      </rPr>
      <t>(</t>
    </r>
    <r>
      <rPr>
        <sz val="10"/>
        <color theme="1"/>
        <rFont val="新細明體"/>
        <family val="2"/>
        <charset val="136"/>
      </rPr>
      <t>含</t>
    </r>
    <r>
      <rPr>
        <sz val="10"/>
        <color theme="1"/>
        <rFont val="Calibri"/>
        <family val="2"/>
      </rPr>
      <t>β-</t>
    </r>
    <r>
      <rPr>
        <sz val="10"/>
        <color theme="1"/>
        <rFont val="新細明體"/>
        <family val="2"/>
        <charset val="136"/>
      </rPr>
      <t>聚葡萄糖</t>
    </r>
    <r>
      <rPr>
        <sz val="10"/>
        <color theme="1"/>
        <rFont val="Calibri"/>
        <family val="2"/>
      </rPr>
      <t>)</t>
    </r>
  </si>
  <si>
    <r>
      <rPr>
        <sz val="10"/>
        <color rgb="FFFF0000"/>
        <rFont val="新細明體"/>
        <family val="2"/>
        <charset val="136"/>
      </rPr>
      <t>以專利技術從麵包酵母菌</t>
    </r>
    <r>
      <rPr>
        <sz val="10"/>
        <color rgb="FFFF0000"/>
        <rFont val="Calibri"/>
        <family val="2"/>
      </rPr>
      <t>(Saccharomyces cerevisiae)</t>
    </r>
    <r>
      <rPr>
        <sz val="10"/>
        <color rgb="FFFF0000"/>
        <rFont val="新細明體"/>
        <family val="2"/>
        <charset val="136"/>
      </rPr>
      <t>提取獨特結構</t>
    </r>
    <r>
      <rPr>
        <sz val="10"/>
        <color rgb="FFFF0000"/>
        <rFont val="Calibri"/>
        <family val="2"/>
      </rPr>
      <t>β-1,3/1,6</t>
    </r>
    <r>
      <rPr>
        <sz val="10"/>
        <color rgb="FFFF0000"/>
        <rFont val="新細明體"/>
        <family val="2"/>
        <charset val="136"/>
      </rPr>
      <t>聚葡萄糖</t>
    </r>
    <r>
      <rPr>
        <sz val="10"/>
        <color rgb="FFFF0000"/>
        <rFont val="Calibri"/>
        <family val="2"/>
      </rPr>
      <t>(β-glucan)</t>
    </r>
    <r>
      <rPr>
        <sz val="10"/>
        <color rgb="FFFF0000"/>
        <rFont val="新細明體"/>
        <family val="2"/>
        <charset val="136"/>
      </rPr>
      <t>，可提升天然保護力，維持健康。添加靈芝菌絲體、香菇菌絲體、鋅能滋補強身、調整體質。配方採用</t>
    </r>
    <r>
      <rPr>
        <sz val="10"/>
        <color rgb="FFFF0000"/>
        <rFont val="Calibri"/>
        <family val="2"/>
      </rPr>
      <t>USANA InCelligence®</t>
    </r>
    <r>
      <rPr>
        <sz val="10"/>
        <color rgb="FFFF0000"/>
        <rFont val="新細明體"/>
        <family val="2"/>
        <charset val="136"/>
      </rPr>
      <t>技術，以獨創營養素來優化健康訊號的傳遞。</t>
    </r>
  </si>
  <si>
    <r>
      <rPr>
        <sz val="10"/>
        <color theme="1"/>
        <rFont val="新細明體"/>
        <family val="2"/>
        <charset val="136"/>
      </rPr>
      <t>維生素</t>
    </r>
    <r>
      <rPr>
        <sz val="10"/>
        <color theme="1"/>
        <rFont val="Calibri"/>
        <family val="2"/>
      </rPr>
      <t>E</t>
    </r>
    <r>
      <rPr>
        <sz val="10"/>
        <color theme="1"/>
        <rFont val="新細明體"/>
        <family val="2"/>
        <charset val="136"/>
      </rPr>
      <t>膠囊</t>
    </r>
  </si>
  <si>
    <r>
      <rPr>
        <sz val="10"/>
        <color rgb="FF333333"/>
        <rFont val="細明體"/>
        <family val="3"/>
        <charset val="136"/>
      </rPr>
      <t>每粒含</t>
    </r>
    <r>
      <rPr>
        <sz val="10"/>
        <color rgb="FF333333"/>
        <rFont val="Calibri"/>
        <family val="2"/>
      </rPr>
      <t>200 IU</t>
    </r>
    <r>
      <rPr>
        <sz val="10"/>
        <color rgb="FF333333"/>
        <rFont val="細明體"/>
        <family val="3"/>
        <charset val="136"/>
      </rPr>
      <t>維生素</t>
    </r>
    <r>
      <rPr>
        <sz val="10"/>
        <color rgb="FF333333"/>
        <rFont val="Calibri"/>
        <family val="2"/>
      </rPr>
      <t>E</t>
    </r>
    <r>
      <rPr>
        <sz val="10"/>
        <color rgb="FF333333"/>
        <rFont val="細明體"/>
        <family val="3"/>
        <charset val="136"/>
      </rPr>
      <t>，含</t>
    </r>
    <r>
      <rPr>
        <sz val="10"/>
        <color rgb="FF333333"/>
        <rFont val="Calibri"/>
        <family val="2"/>
      </rPr>
      <t>d-α-</t>
    </r>
    <r>
      <rPr>
        <sz val="10"/>
        <color rgb="FF333333"/>
        <rFont val="細明體"/>
        <family val="3"/>
        <charset val="136"/>
      </rPr>
      <t>生育醇，具抗氧化作用，維生素</t>
    </r>
    <r>
      <rPr>
        <sz val="10"/>
        <color rgb="FF333333"/>
        <rFont val="Calibri"/>
        <family val="2"/>
      </rPr>
      <t>E</t>
    </r>
    <r>
      <rPr>
        <sz val="10"/>
        <color rgb="FF333333"/>
        <rFont val="細明體"/>
        <family val="3"/>
        <charset val="136"/>
      </rPr>
      <t>有助於維持細胞膜的完整性，減少自由基的產生。</t>
    </r>
  </si>
  <si>
    <t>名稱</t>
    <phoneticPr fontId="1" type="noConversion"/>
  </si>
  <si>
    <r>
      <rPr>
        <sz val="10"/>
        <color theme="1"/>
        <rFont val="細明體"/>
        <family val="2"/>
        <charset val="136"/>
      </rPr>
      <t>價格</t>
    </r>
    <phoneticPr fontId="1" type="noConversion"/>
  </si>
  <si>
    <r>
      <rPr>
        <sz val="10"/>
        <color theme="1"/>
        <rFont val="細明體"/>
        <family val="2"/>
        <charset val="136"/>
      </rPr>
      <t>天數</t>
    </r>
    <phoneticPr fontId="1" type="noConversion"/>
  </si>
  <si>
    <r>
      <rPr>
        <sz val="10"/>
        <color theme="1"/>
        <rFont val="細明體"/>
        <family val="2"/>
        <charset val="136"/>
      </rPr>
      <t>一天花費</t>
    </r>
    <phoneticPr fontId="1" type="noConversion"/>
  </si>
  <si>
    <r>
      <rPr>
        <sz val="10"/>
        <color theme="1"/>
        <rFont val="細明體"/>
        <family val="2"/>
        <charset val="136"/>
      </rPr>
      <t>總顆數</t>
    </r>
    <phoneticPr fontId="1" type="noConversion"/>
  </si>
  <si>
    <r>
      <rPr>
        <sz val="10"/>
        <color theme="1"/>
        <rFont val="細明體"/>
        <family val="2"/>
        <charset val="136"/>
      </rPr>
      <t>一天份量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</si>
</sst>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0"/>
      <color theme="1"/>
      <name val="新細明體-ExtB"/>
      <family val="1"/>
      <charset val="136"/>
    </font>
    <font>
      <sz val="10"/>
      <color theme="1"/>
      <name val="Calibri"/>
      <family val="2"/>
    </font>
    <font>
      <sz val="10"/>
      <color theme="1"/>
      <name val="Calibri"/>
      <family val="2"/>
      <charset val="161"/>
    </font>
    <font>
      <sz val="10"/>
      <color rgb="FF333333"/>
      <name val="Arial"/>
      <family val="2"/>
    </font>
    <font>
      <sz val="10"/>
      <color rgb="FF333333"/>
      <name val="細明體"/>
      <family val="3"/>
      <charset val="136"/>
    </font>
    <font>
      <sz val="10"/>
      <color theme="1"/>
      <name val="新細明體"/>
      <family val="2"/>
      <charset val="136"/>
    </font>
    <font>
      <sz val="10"/>
      <color rgb="FFFF0000"/>
      <name val="Calibri"/>
      <family val="2"/>
    </font>
    <font>
      <sz val="10"/>
      <color rgb="FFFF0000"/>
      <name val="新細明體"/>
      <family val="2"/>
      <charset val="136"/>
    </font>
    <font>
      <sz val="10"/>
      <color rgb="FF333333"/>
      <name val="Calibri"/>
      <family val="2"/>
    </font>
    <font>
      <sz val="10"/>
      <color theme="1"/>
      <name val="細明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176" fontId="7" fillId="2" borderId="0" xfId="0" applyNumberFormat="1" applyFont="1" applyFill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45081-C181-4DB1-BC1A-AA5764122FA2}">
  <dimension ref="A1:U17"/>
  <sheetViews>
    <sheetView workbookViewId="0">
      <selection activeCell="G3" sqref="G3"/>
    </sheetView>
  </sheetViews>
  <sheetFormatPr defaultColWidth="9.1328125" defaultRowHeight="13.15" x14ac:dyDescent="0.45"/>
  <cols>
    <col min="1" max="1" width="22.86328125" style="20" customWidth="1"/>
    <col min="2" max="6" width="8.1328125" style="9" customWidth="1"/>
    <col min="7" max="16384" width="9.1328125" style="20"/>
  </cols>
  <sheetData>
    <row r="1" spans="1:21" ht="13.9" x14ac:dyDescent="0.45">
      <c r="A1" s="23" t="s">
        <v>182</v>
      </c>
      <c r="B1" s="9" t="s">
        <v>183</v>
      </c>
      <c r="C1" s="9" t="s">
        <v>184</v>
      </c>
      <c r="D1" s="9" t="s">
        <v>185</v>
      </c>
      <c r="E1" s="9" t="s">
        <v>186</v>
      </c>
      <c r="F1" s="9" t="s">
        <v>187</v>
      </c>
    </row>
    <row r="2" spans="1:21" ht="13.9" x14ac:dyDescent="0.45">
      <c r="A2" s="18" t="s">
        <v>154</v>
      </c>
      <c r="B2" s="19">
        <v>850</v>
      </c>
      <c r="C2" s="19">
        <v>28</v>
      </c>
      <c r="D2" s="24">
        <f>B2/C2</f>
        <v>30.357142857142858</v>
      </c>
      <c r="E2" s="19">
        <v>112</v>
      </c>
      <c r="F2" s="19">
        <f>E2/C2</f>
        <v>4</v>
      </c>
      <c r="G2" s="20" t="s">
        <v>155</v>
      </c>
    </row>
    <row r="3" spans="1:21" ht="13.9" x14ac:dyDescent="0.45">
      <c r="A3" s="20" t="s">
        <v>156</v>
      </c>
      <c r="B3" s="9">
        <v>880</v>
      </c>
      <c r="C3" s="9">
        <v>28</v>
      </c>
      <c r="D3" s="25">
        <f t="shared" ref="D3:D15" si="0">B3/C3</f>
        <v>31.428571428571427</v>
      </c>
      <c r="E3" s="9">
        <v>112</v>
      </c>
      <c r="F3" s="9">
        <f t="shared" ref="F3:F15" si="1">E3/C3</f>
        <v>4</v>
      </c>
      <c r="G3" s="20" t="s">
        <v>157</v>
      </c>
    </row>
    <row r="4" spans="1:21" ht="13.9" x14ac:dyDescent="0.45">
      <c r="A4" s="20" t="s">
        <v>158</v>
      </c>
      <c r="B4" s="9">
        <v>1650</v>
      </c>
      <c r="C4" s="9">
        <v>56</v>
      </c>
      <c r="D4" s="25">
        <f t="shared" si="0"/>
        <v>29.464285714285715</v>
      </c>
      <c r="E4" s="9">
        <v>56</v>
      </c>
      <c r="F4" s="9">
        <f t="shared" si="1"/>
        <v>1</v>
      </c>
      <c r="G4" s="20" t="s">
        <v>159</v>
      </c>
    </row>
    <row r="5" spans="1:21" ht="13.9" x14ac:dyDescent="0.45">
      <c r="A5" s="18" t="s">
        <v>160</v>
      </c>
      <c r="B5" s="19">
        <v>2600</v>
      </c>
      <c r="C5" s="19">
        <v>28</v>
      </c>
      <c r="D5" s="24">
        <f t="shared" si="0"/>
        <v>92.857142857142861</v>
      </c>
      <c r="E5" s="19">
        <v>112</v>
      </c>
      <c r="F5" s="19">
        <f t="shared" si="1"/>
        <v>4</v>
      </c>
      <c r="G5" s="21" t="s">
        <v>161</v>
      </c>
    </row>
    <row r="6" spans="1:21" ht="13.9" x14ac:dyDescent="0.45">
      <c r="A6" s="20" t="s">
        <v>162</v>
      </c>
      <c r="B6" s="9">
        <v>1650</v>
      </c>
      <c r="C6" s="9">
        <v>42</v>
      </c>
      <c r="D6" s="25">
        <f t="shared" si="0"/>
        <v>39.285714285714285</v>
      </c>
      <c r="E6" s="9">
        <v>84</v>
      </c>
      <c r="F6" s="9">
        <f t="shared" si="1"/>
        <v>2</v>
      </c>
      <c r="G6" s="21" t="s">
        <v>163</v>
      </c>
    </row>
    <row r="7" spans="1:21" ht="13.9" x14ac:dyDescent="0.45">
      <c r="A7" s="20" t="s">
        <v>164</v>
      </c>
      <c r="B7" s="9">
        <v>1550</v>
      </c>
      <c r="C7" s="9">
        <v>28</v>
      </c>
      <c r="D7" s="25">
        <f t="shared" si="0"/>
        <v>55.357142857142854</v>
      </c>
      <c r="E7" s="9">
        <v>56</v>
      </c>
      <c r="F7" s="9">
        <f t="shared" si="1"/>
        <v>2</v>
      </c>
      <c r="G7" s="22" t="s">
        <v>165</v>
      </c>
    </row>
    <row r="8" spans="1:21" ht="13.9" x14ac:dyDescent="0.45">
      <c r="A8" s="20" t="s">
        <v>166</v>
      </c>
      <c r="B8" s="9">
        <v>1080</v>
      </c>
      <c r="C8" s="9">
        <v>14</v>
      </c>
      <c r="D8" s="25">
        <f t="shared" si="0"/>
        <v>77.142857142857139</v>
      </c>
      <c r="E8" s="9">
        <v>14</v>
      </c>
      <c r="F8" s="9">
        <f t="shared" si="1"/>
        <v>1</v>
      </c>
      <c r="G8" s="20" t="s">
        <v>167</v>
      </c>
    </row>
    <row r="9" spans="1:21" ht="13.9" x14ac:dyDescent="0.45">
      <c r="A9" s="20" t="s">
        <v>168</v>
      </c>
      <c r="B9" s="9">
        <v>1850</v>
      </c>
      <c r="C9" s="9">
        <v>56</v>
      </c>
      <c r="D9" s="25">
        <f t="shared" si="0"/>
        <v>33.035714285714285</v>
      </c>
      <c r="E9" s="9">
        <v>56</v>
      </c>
      <c r="F9" s="9">
        <f t="shared" si="1"/>
        <v>1</v>
      </c>
      <c r="G9" s="20" t="s">
        <v>169</v>
      </c>
    </row>
    <row r="10" spans="1:21" ht="13.9" x14ac:dyDescent="0.45">
      <c r="A10" s="18" t="s">
        <v>170</v>
      </c>
      <c r="B10" s="19">
        <v>1470</v>
      </c>
      <c r="C10" s="19">
        <v>28</v>
      </c>
      <c r="D10" s="24">
        <f t="shared" si="0"/>
        <v>52.5</v>
      </c>
      <c r="E10" s="19">
        <v>56</v>
      </c>
      <c r="F10" s="19">
        <f t="shared" si="1"/>
        <v>2</v>
      </c>
      <c r="G10" s="21" t="s">
        <v>171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21" ht="13.9" x14ac:dyDescent="0.45">
      <c r="A11" s="20" t="s">
        <v>172</v>
      </c>
      <c r="B11" s="9">
        <v>1360</v>
      </c>
      <c r="C11" s="9">
        <v>28</v>
      </c>
      <c r="D11" s="25">
        <f t="shared" si="0"/>
        <v>48.571428571428569</v>
      </c>
      <c r="E11" s="9">
        <v>56</v>
      </c>
      <c r="F11" s="9">
        <f t="shared" si="1"/>
        <v>2</v>
      </c>
      <c r="G11" s="20" t="s">
        <v>173</v>
      </c>
    </row>
    <row r="12" spans="1:21" ht="13.9" x14ac:dyDescent="0.45">
      <c r="A12" s="20" t="s">
        <v>174</v>
      </c>
      <c r="B12" s="9">
        <v>770</v>
      </c>
      <c r="C12" s="9">
        <v>28</v>
      </c>
      <c r="D12" s="25">
        <f t="shared" si="0"/>
        <v>27.5</v>
      </c>
      <c r="E12" s="9">
        <v>56</v>
      </c>
      <c r="F12" s="9">
        <f t="shared" si="1"/>
        <v>2</v>
      </c>
      <c r="G12" s="20" t="s">
        <v>175</v>
      </c>
    </row>
    <row r="13" spans="1:21" ht="13.9" x14ac:dyDescent="0.45">
      <c r="A13" s="20" t="s">
        <v>176</v>
      </c>
      <c r="B13" s="9">
        <v>900</v>
      </c>
      <c r="C13" s="9">
        <v>28</v>
      </c>
      <c r="D13" s="25">
        <f t="shared" si="0"/>
        <v>32.142857142857146</v>
      </c>
      <c r="E13" s="9">
        <v>112</v>
      </c>
      <c r="F13" s="9">
        <f t="shared" si="1"/>
        <v>4</v>
      </c>
      <c r="G13" s="20" t="s">
        <v>177</v>
      </c>
    </row>
    <row r="14" spans="1:21" ht="13.9" x14ac:dyDescent="0.45">
      <c r="A14" s="18" t="s">
        <v>178</v>
      </c>
      <c r="B14" s="19">
        <v>1850</v>
      </c>
      <c r="C14" s="19">
        <v>28</v>
      </c>
      <c r="D14" s="24">
        <f t="shared" si="0"/>
        <v>66.071428571428569</v>
      </c>
      <c r="E14" s="19">
        <v>56</v>
      </c>
      <c r="F14" s="19">
        <f t="shared" si="1"/>
        <v>2</v>
      </c>
      <c r="G14" s="21" t="s">
        <v>179</v>
      </c>
      <c r="U14" s="21"/>
    </row>
    <row r="15" spans="1:21" ht="13.9" x14ac:dyDescent="0.45">
      <c r="A15" s="20" t="s">
        <v>180</v>
      </c>
      <c r="B15" s="9">
        <v>1950</v>
      </c>
      <c r="C15" s="9">
        <v>56</v>
      </c>
      <c r="D15" s="25">
        <f t="shared" si="0"/>
        <v>34.821428571428569</v>
      </c>
      <c r="E15" s="9">
        <v>112</v>
      </c>
      <c r="F15" s="9">
        <f t="shared" si="1"/>
        <v>2</v>
      </c>
      <c r="G15" s="22" t="s">
        <v>181</v>
      </c>
    </row>
    <row r="16" spans="1:21" x14ac:dyDescent="0.45">
      <c r="D16" s="9">
        <f>SUM(D2:D15)</f>
        <v>650.53571428571422</v>
      </c>
    </row>
    <row r="17" spans="4:4" x14ac:dyDescent="0.45">
      <c r="D17" s="9">
        <f>D16*30</f>
        <v>19516.071428571428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67A53-C095-475A-9AA5-CEBE5A0E3378}">
  <dimension ref="A1:N52"/>
  <sheetViews>
    <sheetView topLeftCell="B1" zoomScale="85" zoomScaleNormal="85" workbookViewId="0">
      <selection sqref="A1:XFD1048576"/>
    </sheetView>
  </sheetViews>
  <sheetFormatPr defaultColWidth="9.1328125" defaultRowHeight="16.149999999999999" x14ac:dyDescent="0.45"/>
  <cols>
    <col min="1" max="1" width="16.265625" style="2" customWidth="1"/>
    <col min="2" max="14" width="16.3984375" style="2" customWidth="1"/>
    <col min="15" max="16384" width="9.1328125" style="2"/>
  </cols>
  <sheetData>
    <row r="1" spans="1:14" x14ac:dyDescent="0.45">
      <c r="A1" s="1"/>
      <c r="B1" s="1" t="s">
        <v>9</v>
      </c>
      <c r="C1" s="1" t="s">
        <v>3</v>
      </c>
      <c r="D1" s="1" t="s">
        <v>0</v>
      </c>
      <c r="E1" s="1" t="s">
        <v>1</v>
      </c>
      <c r="F1" s="1" t="s">
        <v>4</v>
      </c>
      <c r="G1" s="1" t="s">
        <v>2</v>
      </c>
      <c r="H1" s="1" t="s">
        <v>5</v>
      </c>
      <c r="I1" s="1" t="s">
        <v>6</v>
      </c>
      <c r="J1" s="1" t="s">
        <v>7</v>
      </c>
      <c r="K1" s="1" t="s">
        <v>11</v>
      </c>
      <c r="L1" s="1" t="s">
        <v>8</v>
      </c>
      <c r="M1" s="1" t="s">
        <v>10</v>
      </c>
      <c r="N1" s="1" t="s">
        <v>12</v>
      </c>
    </row>
    <row r="2" spans="1:14" x14ac:dyDescent="0.45">
      <c r="A2" s="1" t="s">
        <v>22</v>
      </c>
      <c r="B2" s="1" t="s">
        <v>106</v>
      </c>
      <c r="C2" s="1" t="s">
        <v>29</v>
      </c>
      <c r="D2" s="1"/>
      <c r="E2" s="1" t="s">
        <v>19</v>
      </c>
      <c r="F2" s="1"/>
      <c r="G2" s="1"/>
      <c r="H2" s="1"/>
      <c r="I2" s="1"/>
      <c r="J2" s="1"/>
      <c r="K2" s="1"/>
      <c r="L2" s="1"/>
      <c r="M2" s="1"/>
      <c r="N2" s="1"/>
    </row>
    <row r="3" spans="1:14" x14ac:dyDescent="0.45">
      <c r="A3" s="1" t="s">
        <v>23</v>
      </c>
      <c r="B3" s="1" t="s">
        <v>108</v>
      </c>
      <c r="C3" s="1" t="s">
        <v>29</v>
      </c>
      <c r="D3" s="1"/>
      <c r="E3" s="1" t="s">
        <v>19</v>
      </c>
      <c r="F3" s="1" t="s">
        <v>77</v>
      </c>
      <c r="G3" s="1"/>
      <c r="H3" s="1"/>
      <c r="I3" s="1"/>
      <c r="J3" s="1"/>
      <c r="K3" s="1"/>
      <c r="L3" s="1"/>
      <c r="M3" s="1"/>
      <c r="N3" s="1"/>
    </row>
    <row r="4" spans="1:14" x14ac:dyDescent="0.45">
      <c r="A4" s="1" t="s">
        <v>24</v>
      </c>
      <c r="B4" s="1"/>
      <c r="C4" s="1"/>
      <c r="D4" s="1"/>
      <c r="E4" s="1" t="s">
        <v>25</v>
      </c>
      <c r="F4" s="1"/>
      <c r="G4" s="1"/>
      <c r="H4" s="1"/>
      <c r="I4" s="1"/>
      <c r="J4" s="1"/>
      <c r="K4" s="1"/>
      <c r="L4" s="1"/>
      <c r="M4" s="1"/>
      <c r="N4" s="1"/>
    </row>
    <row r="5" spans="1:14" x14ac:dyDescent="0.45">
      <c r="A5" s="1" t="s">
        <v>30</v>
      </c>
      <c r="B5" s="1" t="s">
        <v>107</v>
      </c>
      <c r="C5" s="1" t="s">
        <v>34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45">
      <c r="A6" s="1" t="s">
        <v>31</v>
      </c>
      <c r="B6" s="1" t="s">
        <v>109</v>
      </c>
      <c r="C6" s="1" t="s">
        <v>35</v>
      </c>
      <c r="D6" s="1"/>
      <c r="E6" s="1"/>
      <c r="F6" s="1"/>
      <c r="G6" s="1"/>
      <c r="H6" s="1" t="s">
        <v>83</v>
      </c>
      <c r="I6" s="1"/>
      <c r="J6" s="1"/>
      <c r="K6" s="1" t="s">
        <v>117</v>
      </c>
      <c r="L6" s="1"/>
      <c r="M6" s="1"/>
      <c r="N6" s="1"/>
    </row>
    <row r="7" spans="1:14" x14ac:dyDescent="0.45">
      <c r="A7" s="1" t="s">
        <v>125</v>
      </c>
      <c r="B7" s="1" t="s">
        <v>110</v>
      </c>
      <c r="C7" s="1" t="s">
        <v>36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45">
      <c r="A8" s="1" t="s">
        <v>32</v>
      </c>
      <c r="B8" s="1" t="s">
        <v>111</v>
      </c>
      <c r="C8" s="1" t="s">
        <v>37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45">
      <c r="A9" s="1" t="s">
        <v>33</v>
      </c>
      <c r="B9" s="1" t="s">
        <v>112</v>
      </c>
      <c r="C9" s="1" t="s">
        <v>37</v>
      </c>
      <c r="D9" s="1"/>
      <c r="E9" s="1"/>
      <c r="F9" s="1" t="s">
        <v>78</v>
      </c>
      <c r="G9" s="1"/>
      <c r="H9" s="1"/>
      <c r="I9" s="1"/>
      <c r="J9" s="1"/>
      <c r="K9" s="1"/>
      <c r="L9" s="1"/>
      <c r="M9" s="1"/>
      <c r="N9" s="1"/>
    </row>
    <row r="10" spans="1:14" x14ac:dyDescent="0.45">
      <c r="A10" s="1" t="s">
        <v>127</v>
      </c>
      <c r="B10" s="1" t="s">
        <v>113</v>
      </c>
      <c r="C10" s="1" t="s">
        <v>36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45">
      <c r="A11" s="3" t="s">
        <v>128</v>
      </c>
      <c r="B11" s="1"/>
      <c r="C11" s="1" t="s">
        <v>38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45">
      <c r="A12" s="1" t="s">
        <v>126</v>
      </c>
      <c r="B12" s="1" t="s">
        <v>114</v>
      </c>
      <c r="C12" s="1" t="s">
        <v>39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45">
      <c r="A13" s="1" t="s">
        <v>79</v>
      </c>
      <c r="B13" s="1"/>
      <c r="C13" s="1"/>
      <c r="D13" s="1"/>
      <c r="E13" s="1"/>
      <c r="F13" s="1" t="s">
        <v>80</v>
      </c>
      <c r="G13" s="1"/>
      <c r="H13" s="1"/>
      <c r="I13" s="1"/>
      <c r="J13" s="1"/>
      <c r="K13" s="1"/>
      <c r="L13" s="1"/>
      <c r="M13" s="1"/>
      <c r="N13" s="1"/>
    </row>
    <row r="14" spans="1:14" x14ac:dyDescent="0.45">
      <c r="A14" s="1" t="s">
        <v>87</v>
      </c>
      <c r="B14" s="1"/>
      <c r="C14" s="1"/>
      <c r="D14" s="1"/>
      <c r="E14" s="1"/>
      <c r="F14" s="1"/>
      <c r="G14" s="1"/>
      <c r="H14" s="1"/>
      <c r="I14" s="1"/>
      <c r="J14" s="1" t="s">
        <v>83</v>
      </c>
      <c r="K14" s="1"/>
      <c r="L14" s="1"/>
      <c r="M14" s="1"/>
      <c r="N14" s="1"/>
    </row>
    <row r="15" spans="1:14" x14ac:dyDescent="0.45">
      <c r="A15" s="1" t="s">
        <v>41</v>
      </c>
      <c r="B15" s="1" t="s">
        <v>98</v>
      </c>
      <c r="C15" s="1" t="s">
        <v>62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45">
      <c r="A16" s="1" t="s">
        <v>42</v>
      </c>
      <c r="B16" s="1" t="s">
        <v>98</v>
      </c>
      <c r="C16" s="1" t="s">
        <v>62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45">
      <c r="A17" s="1" t="s">
        <v>43</v>
      </c>
      <c r="B17" s="1" t="s">
        <v>99</v>
      </c>
      <c r="C17" s="1" t="s">
        <v>63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45">
      <c r="A18" s="1" t="s">
        <v>44</v>
      </c>
      <c r="B18" s="1" t="s">
        <v>100</v>
      </c>
      <c r="C18" s="1" t="s">
        <v>36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45">
      <c r="A19" s="1" t="s">
        <v>26</v>
      </c>
      <c r="B19" s="1" t="s">
        <v>95</v>
      </c>
      <c r="C19" s="1" t="s">
        <v>64</v>
      </c>
      <c r="D19" s="1"/>
      <c r="E19" s="1"/>
      <c r="F19" s="1" t="s">
        <v>76</v>
      </c>
      <c r="G19" s="1" t="s">
        <v>27</v>
      </c>
      <c r="H19" s="1" t="s">
        <v>20</v>
      </c>
      <c r="I19" s="1"/>
      <c r="J19" s="1"/>
      <c r="K19" s="1"/>
      <c r="L19" s="1" t="s">
        <v>83</v>
      </c>
      <c r="M19" s="1" t="s">
        <v>64</v>
      </c>
      <c r="N19" s="1"/>
    </row>
    <row r="20" spans="1:14" x14ac:dyDescent="0.45">
      <c r="A20" s="1" t="s">
        <v>40</v>
      </c>
      <c r="B20" s="1" t="s">
        <v>94</v>
      </c>
      <c r="C20" s="1" t="s">
        <v>61</v>
      </c>
      <c r="D20" s="1"/>
      <c r="E20" s="1"/>
      <c r="F20" s="1"/>
      <c r="G20" s="1"/>
      <c r="H20" s="1"/>
      <c r="I20" s="1" t="s">
        <v>86</v>
      </c>
      <c r="J20" s="1"/>
      <c r="K20" s="1"/>
      <c r="L20" s="1"/>
      <c r="M20" s="1"/>
      <c r="N20" s="1"/>
    </row>
    <row r="21" spans="1:14" x14ac:dyDescent="0.45">
      <c r="A21" s="1" t="s">
        <v>14</v>
      </c>
      <c r="B21" s="1" t="s">
        <v>21</v>
      </c>
      <c r="C21" s="1" t="s">
        <v>21</v>
      </c>
      <c r="D21" s="1" t="s">
        <v>18</v>
      </c>
      <c r="E21" s="1" t="s">
        <v>21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45">
      <c r="A22" s="1" t="s">
        <v>45</v>
      </c>
      <c r="B22" s="1" t="s">
        <v>96</v>
      </c>
      <c r="C22" s="1" t="s">
        <v>65</v>
      </c>
      <c r="D22" s="1"/>
      <c r="E22" s="1"/>
      <c r="F22" s="1"/>
      <c r="G22" s="1"/>
      <c r="H22" s="1"/>
      <c r="I22" s="1" t="s">
        <v>35</v>
      </c>
      <c r="J22" s="1"/>
      <c r="K22" s="1"/>
      <c r="L22" s="1"/>
      <c r="M22" s="1"/>
      <c r="N22" s="1" t="s">
        <v>122</v>
      </c>
    </row>
    <row r="23" spans="1:14" x14ac:dyDescent="0.45">
      <c r="A23" s="1" t="s">
        <v>46</v>
      </c>
      <c r="B23" s="1" t="s">
        <v>97</v>
      </c>
      <c r="C23" s="1" t="s">
        <v>66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45">
      <c r="A24" s="1" t="s">
        <v>115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 t="s">
        <v>116</v>
      </c>
      <c r="N24" s="1"/>
    </row>
    <row r="25" spans="1:14" x14ac:dyDescent="0.45">
      <c r="A25" s="1" t="s">
        <v>13</v>
      </c>
      <c r="B25" s="1"/>
      <c r="C25" s="1"/>
      <c r="D25" s="1" t="s">
        <v>17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45">
      <c r="A26" s="1" t="s">
        <v>15</v>
      </c>
      <c r="B26" s="1"/>
      <c r="C26" s="1"/>
      <c r="D26" s="1" t="s">
        <v>19</v>
      </c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45">
      <c r="A27" s="1" t="s">
        <v>16</v>
      </c>
      <c r="B27" s="1"/>
      <c r="C27" s="1"/>
      <c r="D27" s="1" t="s">
        <v>20</v>
      </c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45">
      <c r="A28" s="1" t="s">
        <v>47</v>
      </c>
      <c r="B28" s="1" t="s">
        <v>101</v>
      </c>
      <c r="C28" s="1" t="s">
        <v>67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45">
      <c r="A29" s="1" t="s">
        <v>48</v>
      </c>
      <c r="B29" s="1" t="s">
        <v>102</v>
      </c>
      <c r="C29" s="1" t="s">
        <v>68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45">
      <c r="A30" s="1" t="s">
        <v>49</v>
      </c>
      <c r="B30" s="1" t="s">
        <v>103</v>
      </c>
      <c r="C30" s="1" t="s">
        <v>69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45">
      <c r="A31" s="1" t="s">
        <v>50</v>
      </c>
      <c r="B31" s="1" t="s">
        <v>104</v>
      </c>
      <c r="C31" s="1" t="s">
        <v>70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45">
      <c r="A32" s="1" t="s">
        <v>51</v>
      </c>
      <c r="B32" s="1"/>
      <c r="C32" s="1" t="s">
        <v>71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45">
      <c r="A33" s="1" t="s">
        <v>52</v>
      </c>
      <c r="B33" s="1" t="s">
        <v>105</v>
      </c>
      <c r="C33" s="1" t="s">
        <v>72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45">
      <c r="A34" s="1" t="s">
        <v>118</v>
      </c>
      <c r="B34" s="1"/>
      <c r="C34" s="1"/>
      <c r="D34" s="1"/>
      <c r="E34" s="1"/>
      <c r="F34" s="1"/>
      <c r="G34" s="1"/>
      <c r="H34" s="1"/>
      <c r="I34" s="1"/>
      <c r="J34" s="1"/>
      <c r="K34" s="1" t="s">
        <v>71</v>
      </c>
      <c r="L34" s="1"/>
      <c r="M34" s="1"/>
      <c r="N34" s="1"/>
    </row>
    <row r="35" spans="1:14" x14ac:dyDescent="0.45">
      <c r="A35" s="1" t="s">
        <v>119</v>
      </c>
      <c r="B35" s="1"/>
      <c r="C35" s="1"/>
      <c r="D35" s="1"/>
      <c r="E35" s="1"/>
      <c r="F35" s="1"/>
      <c r="G35" s="1"/>
      <c r="H35" s="1"/>
      <c r="I35" s="1"/>
      <c r="J35" s="1"/>
      <c r="K35" s="1" t="s">
        <v>71</v>
      </c>
      <c r="L35" s="1"/>
      <c r="M35" s="1"/>
      <c r="N35" s="1"/>
    </row>
    <row r="36" spans="1:14" x14ac:dyDescent="0.45">
      <c r="A36" s="1" t="s">
        <v>120</v>
      </c>
      <c r="B36" s="1"/>
      <c r="C36" s="1"/>
      <c r="D36" s="1"/>
      <c r="E36" s="1"/>
      <c r="F36" s="1"/>
      <c r="G36" s="1"/>
      <c r="H36" s="1"/>
      <c r="I36" s="1"/>
      <c r="J36" s="1"/>
      <c r="K36" s="1" t="s">
        <v>121</v>
      </c>
      <c r="L36" s="1"/>
      <c r="M36" s="1"/>
      <c r="N36" s="1"/>
    </row>
    <row r="37" spans="1:14" x14ac:dyDescent="0.45">
      <c r="A37" s="1" t="s">
        <v>92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 t="s">
        <v>93</v>
      </c>
      <c r="M37" s="1"/>
      <c r="N37" s="1"/>
    </row>
    <row r="38" spans="1:14" x14ac:dyDescent="0.45">
      <c r="A38" s="1" t="s">
        <v>60</v>
      </c>
      <c r="B38" s="1"/>
      <c r="C38" s="1" t="s">
        <v>75</v>
      </c>
      <c r="D38" s="1"/>
      <c r="E38" s="1"/>
      <c r="F38" s="1"/>
      <c r="G38" s="1"/>
      <c r="H38" s="1"/>
      <c r="I38" s="1" t="s">
        <v>62</v>
      </c>
      <c r="J38" s="1"/>
      <c r="K38" s="1"/>
      <c r="L38" s="1"/>
      <c r="M38" s="1"/>
      <c r="N38" s="1"/>
    </row>
    <row r="39" spans="1:14" x14ac:dyDescent="0.45">
      <c r="A39" s="1" t="s">
        <v>82</v>
      </c>
      <c r="B39" s="1"/>
      <c r="C39" s="1"/>
      <c r="D39" s="1"/>
      <c r="E39" s="1"/>
      <c r="F39" s="1" t="s">
        <v>64</v>
      </c>
      <c r="G39" s="1"/>
      <c r="H39" s="1"/>
      <c r="I39" s="1"/>
      <c r="J39" s="1"/>
      <c r="K39" s="1"/>
      <c r="L39" s="1"/>
      <c r="M39" s="1"/>
      <c r="N39" s="1"/>
    </row>
    <row r="40" spans="1:14" x14ac:dyDescent="0.45">
      <c r="A40" s="1" t="s">
        <v>54</v>
      </c>
      <c r="B40" s="1"/>
      <c r="C40" s="1" t="s">
        <v>74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45">
      <c r="A41" s="1" t="s">
        <v>53</v>
      </c>
      <c r="B41" s="1"/>
      <c r="C41" s="1" t="s">
        <v>73</v>
      </c>
      <c r="D41" s="1"/>
      <c r="E41" s="1"/>
      <c r="F41" s="1"/>
      <c r="G41" s="1"/>
      <c r="H41" s="1"/>
      <c r="I41" s="1"/>
      <c r="J41" s="1" t="s">
        <v>88</v>
      </c>
      <c r="K41" s="1"/>
      <c r="L41" s="1"/>
      <c r="M41" s="1"/>
      <c r="N41" s="1"/>
    </row>
    <row r="42" spans="1:14" x14ac:dyDescent="0.45">
      <c r="A42" s="1" t="s">
        <v>81</v>
      </c>
      <c r="B42" s="1"/>
      <c r="C42" s="1"/>
      <c r="D42" s="1"/>
      <c r="E42" s="1"/>
      <c r="F42" s="1" t="s">
        <v>77</v>
      </c>
      <c r="G42" s="1"/>
      <c r="H42" s="1"/>
      <c r="I42" s="1"/>
      <c r="J42" s="1"/>
      <c r="K42" s="1"/>
      <c r="L42" s="1"/>
      <c r="M42" s="1"/>
      <c r="N42" s="1"/>
    </row>
    <row r="43" spans="1:14" x14ac:dyDescent="0.45">
      <c r="A43" s="1" t="s">
        <v>55</v>
      </c>
      <c r="B43" s="1"/>
      <c r="C43" s="1" t="s">
        <v>28</v>
      </c>
      <c r="D43" s="1"/>
      <c r="E43" s="1"/>
      <c r="F43" s="1"/>
      <c r="G43" s="1"/>
      <c r="H43" s="1"/>
      <c r="I43" s="1"/>
      <c r="J43" s="1" t="s">
        <v>88</v>
      </c>
      <c r="K43" s="1"/>
      <c r="L43" s="1"/>
      <c r="M43" s="1"/>
      <c r="N43" s="1"/>
    </row>
    <row r="44" spans="1:14" x14ac:dyDescent="0.45">
      <c r="A44" s="1" t="s">
        <v>56</v>
      </c>
      <c r="B44" s="1"/>
      <c r="C44" s="1" t="s">
        <v>67</v>
      </c>
      <c r="D44" s="1"/>
      <c r="E44" s="1"/>
      <c r="F44" s="1"/>
      <c r="G44" s="1"/>
      <c r="H44" s="1"/>
      <c r="I44" s="1"/>
      <c r="J44" s="1" t="s">
        <v>88</v>
      </c>
      <c r="K44" s="1"/>
      <c r="L44" s="1"/>
      <c r="M44" s="1"/>
      <c r="N44" s="1"/>
    </row>
    <row r="45" spans="1:14" x14ac:dyDescent="0.45">
      <c r="A45" s="1" t="s">
        <v>57</v>
      </c>
      <c r="B45" s="1"/>
      <c r="C45" s="1" t="s">
        <v>67</v>
      </c>
      <c r="D45" s="1"/>
      <c r="E45" s="1"/>
      <c r="F45" s="1"/>
      <c r="G45" s="1"/>
      <c r="H45" s="1"/>
      <c r="I45" s="1"/>
      <c r="J45" s="1" t="s">
        <v>88</v>
      </c>
      <c r="K45" s="1"/>
      <c r="L45" s="1"/>
      <c r="M45" s="1"/>
      <c r="N45" s="1"/>
    </row>
    <row r="46" spans="1:14" x14ac:dyDescent="0.45">
      <c r="A46" s="1" t="s">
        <v>58</v>
      </c>
      <c r="B46" s="1"/>
      <c r="C46" s="1" t="s">
        <v>35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45">
      <c r="A47" s="1" t="s">
        <v>59</v>
      </c>
      <c r="B47" s="1"/>
      <c r="C47" s="1" t="s">
        <v>35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45">
      <c r="A48" s="1" t="s">
        <v>84</v>
      </c>
      <c r="B48" s="1"/>
      <c r="C48" s="1"/>
      <c r="D48" s="1"/>
      <c r="E48" s="1"/>
      <c r="F48" s="1"/>
      <c r="G48" s="1"/>
      <c r="H48" s="1" t="s">
        <v>85</v>
      </c>
      <c r="I48" s="1"/>
      <c r="J48" s="1"/>
      <c r="K48" s="1"/>
      <c r="L48" s="1"/>
      <c r="M48" s="1"/>
      <c r="N48" s="1"/>
    </row>
    <row r="49" spans="1:14" x14ac:dyDescent="0.45">
      <c r="A49" s="1" t="s">
        <v>89</v>
      </c>
      <c r="B49" s="1"/>
      <c r="C49" s="1"/>
      <c r="D49" s="1"/>
      <c r="E49" s="1"/>
      <c r="F49" s="1"/>
      <c r="G49" s="1"/>
      <c r="H49" s="1"/>
      <c r="I49" s="1"/>
      <c r="J49" s="1" t="s">
        <v>73</v>
      </c>
      <c r="K49" s="1"/>
      <c r="L49" s="1"/>
      <c r="M49" s="1"/>
      <c r="N49" s="1"/>
    </row>
    <row r="50" spans="1:14" x14ac:dyDescent="0.45">
      <c r="A50" s="1" t="s">
        <v>90</v>
      </c>
      <c r="B50" s="1"/>
      <c r="C50" s="1"/>
      <c r="D50" s="1"/>
      <c r="E50" s="1"/>
      <c r="F50" s="1"/>
      <c r="G50" s="1"/>
      <c r="H50" s="1"/>
      <c r="I50" s="1"/>
      <c r="J50" s="1" t="s">
        <v>91</v>
      </c>
      <c r="K50" s="1"/>
      <c r="L50" s="1" t="s">
        <v>67</v>
      </c>
      <c r="M50" s="1"/>
      <c r="N50" s="1"/>
    </row>
    <row r="51" spans="1:14" x14ac:dyDescent="0.45">
      <c r="A51" s="1" t="s">
        <v>124</v>
      </c>
      <c r="B51" s="1"/>
      <c r="C51" s="1"/>
      <c r="D51" s="1"/>
      <c r="E51" s="1"/>
      <c r="F51" s="1"/>
      <c r="G51" s="1" t="s">
        <v>28</v>
      </c>
      <c r="H51" s="1"/>
      <c r="I51" s="1"/>
      <c r="J51" s="1"/>
      <c r="K51" s="1"/>
      <c r="L51" s="1"/>
      <c r="M51" s="1"/>
      <c r="N51" s="1"/>
    </row>
    <row r="52" spans="1:14" x14ac:dyDescent="0.45">
      <c r="E52" s="2" t="s">
        <v>123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60527-98D1-4BFD-9C76-E51D3B8E78B2}">
  <dimension ref="A1:U60"/>
  <sheetViews>
    <sheetView topLeftCell="A31" zoomScale="70" zoomScaleNormal="70" workbookViewId="0">
      <selection activeCell="E58" sqref="E58"/>
    </sheetView>
  </sheetViews>
  <sheetFormatPr defaultColWidth="9.1328125" defaultRowHeight="16.149999999999999" x14ac:dyDescent="0.45"/>
  <cols>
    <col min="1" max="1" width="16.265625" style="2" customWidth="1"/>
    <col min="2" max="15" width="11" style="2" customWidth="1"/>
    <col min="16" max="16" width="16.265625" style="2" customWidth="1"/>
    <col min="17" max="21" width="9.265625" style="2" customWidth="1"/>
    <col min="22" max="16384" width="9.1328125" style="2"/>
  </cols>
  <sheetData>
    <row r="1" spans="1:21" x14ac:dyDescent="0.45">
      <c r="A1" s="1"/>
      <c r="B1" s="1" t="s">
        <v>9</v>
      </c>
      <c r="C1" s="1" t="s">
        <v>3</v>
      </c>
      <c r="D1" s="1" t="s">
        <v>0</v>
      </c>
      <c r="E1" s="1" t="s">
        <v>1</v>
      </c>
      <c r="F1" s="1" t="s">
        <v>4</v>
      </c>
      <c r="G1" s="1" t="s">
        <v>2</v>
      </c>
      <c r="H1" s="1" t="s">
        <v>5</v>
      </c>
      <c r="I1" s="1" t="s">
        <v>7</v>
      </c>
      <c r="J1" s="1" t="s">
        <v>11</v>
      </c>
      <c r="K1" s="1" t="s">
        <v>8</v>
      </c>
      <c r="L1" s="1" t="s">
        <v>6</v>
      </c>
      <c r="M1" s="1" t="s">
        <v>10</v>
      </c>
      <c r="N1" s="1" t="s">
        <v>12</v>
      </c>
      <c r="O1" s="7" t="s">
        <v>138</v>
      </c>
      <c r="P1" s="1"/>
      <c r="Q1" s="7" t="s">
        <v>129</v>
      </c>
      <c r="R1" s="7" t="s">
        <v>130</v>
      </c>
      <c r="S1" s="7" t="s">
        <v>134</v>
      </c>
      <c r="T1" s="7"/>
      <c r="U1" s="7"/>
    </row>
    <row r="2" spans="1:21" x14ac:dyDescent="0.45">
      <c r="A2" s="1" t="s">
        <v>131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7"/>
      <c r="P2" s="1" t="s">
        <v>131</v>
      </c>
      <c r="Q2" s="7"/>
      <c r="R2" s="7"/>
      <c r="S2" s="7">
        <v>4000</v>
      </c>
      <c r="T2" s="7"/>
      <c r="U2" s="7">
        <f t="shared" ref="U2:U53" si="0">B2*B$57+C2*C$57+D2*D$57+E2*E$57+F2*F$57+G2*G$57+H2*H$57+I2*I$57+J2*J$57+K2*K$57+L2*L$57+M2*M$57+N2*N$57</f>
        <v>0</v>
      </c>
    </row>
    <row r="3" spans="1:21" x14ac:dyDescent="0.45">
      <c r="A3" s="1" t="s">
        <v>132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7"/>
      <c r="P3" s="1" t="s">
        <v>132</v>
      </c>
      <c r="Q3" s="7"/>
      <c r="R3" s="7"/>
      <c r="S3" s="7">
        <v>10</v>
      </c>
      <c r="T3" s="7"/>
      <c r="U3" s="7">
        <f t="shared" si="0"/>
        <v>0</v>
      </c>
    </row>
    <row r="4" spans="1:21" x14ac:dyDescent="0.45">
      <c r="A4" s="1" t="s">
        <v>133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7"/>
      <c r="P4" s="1" t="s">
        <v>133</v>
      </c>
      <c r="Q4" s="7"/>
      <c r="R4" s="7"/>
      <c r="S4" s="7">
        <v>40</v>
      </c>
      <c r="T4" s="7"/>
      <c r="U4" s="7">
        <f t="shared" si="0"/>
        <v>0</v>
      </c>
    </row>
    <row r="5" spans="1:21" x14ac:dyDescent="0.45">
      <c r="A5" s="1" t="s">
        <v>22</v>
      </c>
      <c r="B5" s="4">
        <v>150</v>
      </c>
      <c r="C5" s="4">
        <v>225</v>
      </c>
      <c r="D5" s="1"/>
      <c r="E5" s="4">
        <v>600</v>
      </c>
      <c r="F5" s="1"/>
      <c r="G5" s="1"/>
      <c r="H5" s="1"/>
      <c r="I5" s="1"/>
      <c r="J5" s="1"/>
      <c r="K5" s="1"/>
      <c r="L5" s="1"/>
      <c r="M5" s="1"/>
      <c r="N5" s="1"/>
      <c r="O5" s="7">
        <v>1184</v>
      </c>
      <c r="P5" s="1" t="s">
        <v>22</v>
      </c>
      <c r="Q5" s="7">
        <v>1200</v>
      </c>
      <c r="R5" s="7">
        <v>1800</v>
      </c>
      <c r="S5" s="7">
        <v>2500</v>
      </c>
      <c r="T5" s="7"/>
      <c r="U5" s="7">
        <f t="shared" si="0"/>
        <v>468.75</v>
      </c>
    </row>
    <row r="6" spans="1:21" x14ac:dyDescent="0.45">
      <c r="A6" s="1" t="s">
        <v>23</v>
      </c>
      <c r="B6" s="4">
        <v>41.2</v>
      </c>
      <c r="C6" s="4">
        <v>225</v>
      </c>
      <c r="D6" s="1"/>
      <c r="E6" s="4">
        <v>600</v>
      </c>
      <c r="F6" s="4">
        <v>29</v>
      </c>
      <c r="G6" s="1"/>
      <c r="H6" s="1"/>
      <c r="I6" s="1"/>
      <c r="J6" s="1"/>
      <c r="K6" s="1"/>
      <c r="L6" s="1"/>
      <c r="M6" s="1"/>
      <c r="N6" s="1"/>
      <c r="O6" s="7">
        <v>388</v>
      </c>
      <c r="P6" s="1" t="s">
        <v>23</v>
      </c>
      <c r="Q6" s="7">
        <v>390</v>
      </c>
      <c r="R6" s="7">
        <v>600</v>
      </c>
      <c r="S6" s="7">
        <v>700</v>
      </c>
      <c r="T6" s="7"/>
      <c r="U6" s="7">
        <f t="shared" si="0"/>
        <v>483.25</v>
      </c>
    </row>
    <row r="7" spans="1:21" x14ac:dyDescent="0.45">
      <c r="A7" s="1" t="s">
        <v>24</v>
      </c>
      <c r="B7" s="4"/>
      <c r="C7" s="4"/>
      <c r="D7" s="1"/>
      <c r="E7" s="4">
        <v>0.7</v>
      </c>
      <c r="F7" s="4"/>
      <c r="G7" s="1"/>
      <c r="H7" s="1"/>
      <c r="I7" s="1"/>
      <c r="J7" s="1"/>
      <c r="K7" s="1"/>
      <c r="L7" s="1"/>
      <c r="M7" s="1"/>
      <c r="N7" s="1"/>
      <c r="O7" s="7" t="s">
        <v>135</v>
      </c>
      <c r="P7" s="1" t="s">
        <v>24</v>
      </c>
      <c r="Q7" s="7"/>
      <c r="R7" s="7"/>
      <c r="S7" s="7"/>
      <c r="T7" s="7"/>
      <c r="U7" s="7">
        <f t="shared" si="0"/>
        <v>0.35</v>
      </c>
    </row>
    <row r="8" spans="1:21" x14ac:dyDescent="0.45">
      <c r="A8" s="1" t="s">
        <v>30</v>
      </c>
      <c r="B8" s="4">
        <v>0.11</v>
      </c>
      <c r="C8" s="4">
        <v>0.18</v>
      </c>
      <c r="D8" s="1"/>
      <c r="E8" s="4"/>
      <c r="F8" s="4"/>
      <c r="G8" s="1"/>
      <c r="H8" s="1"/>
      <c r="I8" s="1"/>
      <c r="J8" s="1"/>
      <c r="K8" s="1"/>
      <c r="L8" s="1"/>
      <c r="M8" s="1"/>
      <c r="N8" s="1"/>
      <c r="O8" s="7">
        <v>140</v>
      </c>
      <c r="P8" s="1" t="s">
        <v>30</v>
      </c>
      <c r="Q8" s="7">
        <v>0.14000000000000001</v>
      </c>
      <c r="R8" s="7">
        <v>0.19500000000000001</v>
      </c>
      <c r="S8" s="7">
        <v>1</v>
      </c>
      <c r="T8" s="7"/>
      <c r="U8" s="7">
        <f t="shared" si="0"/>
        <v>0.13500000000000001</v>
      </c>
    </row>
    <row r="9" spans="1:21" x14ac:dyDescent="0.45">
      <c r="A9" s="1" t="s">
        <v>31</v>
      </c>
      <c r="B9" s="4">
        <v>10.5</v>
      </c>
      <c r="C9" s="4">
        <v>20</v>
      </c>
      <c r="D9" s="1"/>
      <c r="E9" s="4"/>
      <c r="F9" s="4"/>
      <c r="G9" s="1"/>
      <c r="H9" s="4">
        <v>10</v>
      </c>
      <c r="I9" s="1"/>
      <c r="J9" s="4">
        <v>6</v>
      </c>
      <c r="K9" s="1"/>
      <c r="L9" s="1"/>
      <c r="M9" s="1"/>
      <c r="N9" s="1"/>
      <c r="O9" s="7">
        <v>15</v>
      </c>
      <c r="P9" s="1" t="s">
        <v>31</v>
      </c>
      <c r="Q9" s="7">
        <v>15</v>
      </c>
      <c r="R9" s="7">
        <v>30</v>
      </c>
      <c r="S9" s="7">
        <v>35</v>
      </c>
      <c r="T9" s="7"/>
      <c r="U9" s="7">
        <f t="shared" si="0"/>
        <v>23</v>
      </c>
    </row>
    <row r="10" spans="1:21" x14ac:dyDescent="0.45">
      <c r="A10" s="1" t="s">
        <v>125</v>
      </c>
      <c r="B10" s="4">
        <v>0.03</v>
      </c>
      <c r="C10" s="4">
        <v>0.2</v>
      </c>
      <c r="D10" s="1"/>
      <c r="E10" s="4"/>
      <c r="F10" s="4"/>
      <c r="G10" s="1"/>
      <c r="H10" s="1"/>
      <c r="I10" s="1"/>
      <c r="J10" s="1"/>
      <c r="K10" s="1"/>
      <c r="L10" s="1"/>
      <c r="M10" s="1"/>
      <c r="N10" s="1"/>
      <c r="O10" s="7">
        <v>5.5E-2</v>
      </c>
      <c r="P10" s="1" t="s">
        <v>125</v>
      </c>
      <c r="Q10" s="7">
        <v>5.5E-2</v>
      </c>
      <c r="R10" s="7">
        <v>0.2</v>
      </c>
      <c r="S10" s="7">
        <v>0.4</v>
      </c>
      <c r="T10" s="7"/>
      <c r="U10" s="7">
        <f t="shared" si="0"/>
        <v>0.15000000000000002</v>
      </c>
    </row>
    <row r="11" spans="1:21" x14ac:dyDescent="0.45">
      <c r="A11" s="1" t="s">
        <v>32</v>
      </c>
      <c r="B11" s="4">
        <v>0.22</v>
      </c>
      <c r="C11" s="4">
        <v>2</v>
      </c>
      <c r="D11" s="1"/>
      <c r="E11" s="4"/>
      <c r="F11" s="4"/>
      <c r="G11" s="1"/>
      <c r="H11" s="1"/>
      <c r="I11" s="1"/>
      <c r="J11" s="1"/>
      <c r="K11" s="1"/>
      <c r="L11" s="1"/>
      <c r="M11" s="1"/>
      <c r="N11" s="1"/>
      <c r="O11" s="7" t="s">
        <v>135</v>
      </c>
      <c r="P11" s="1" t="s">
        <v>32</v>
      </c>
      <c r="Q11" s="7"/>
      <c r="R11" s="7"/>
      <c r="S11" s="7"/>
      <c r="T11" s="7"/>
      <c r="U11" s="7">
        <f t="shared" si="0"/>
        <v>1.5</v>
      </c>
    </row>
    <row r="12" spans="1:21" x14ac:dyDescent="0.45">
      <c r="A12" s="1" t="s">
        <v>33</v>
      </c>
      <c r="B12" s="4">
        <v>1.04</v>
      </c>
      <c r="C12" s="4">
        <v>2</v>
      </c>
      <c r="D12" s="1"/>
      <c r="E12" s="4"/>
      <c r="F12" s="4">
        <v>3.4</v>
      </c>
      <c r="G12" s="1"/>
      <c r="H12" s="1"/>
      <c r="I12" s="1"/>
      <c r="J12" s="1"/>
      <c r="K12" s="1"/>
      <c r="L12" s="1"/>
      <c r="M12" s="1"/>
      <c r="N12" s="1"/>
      <c r="O12" s="7" t="s">
        <v>135</v>
      </c>
      <c r="P12" s="1" t="s">
        <v>33</v>
      </c>
      <c r="Q12" s="7"/>
      <c r="R12" s="7"/>
      <c r="S12" s="7"/>
      <c r="T12" s="7"/>
      <c r="U12" s="7">
        <f t="shared" si="0"/>
        <v>3.2</v>
      </c>
    </row>
    <row r="13" spans="1:21" x14ac:dyDescent="0.45">
      <c r="A13" s="1" t="s">
        <v>127</v>
      </c>
      <c r="B13" s="4">
        <v>5.3999999999999999E-2</v>
      </c>
      <c r="C13" s="4">
        <v>0.2</v>
      </c>
      <c r="D13" s="1"/>
      <c r="E13" s="4"/>
      <c r="F13" s="4"/>
      <c r="G13" s="1"/>
      <c r="H13" s="1"/>
      <c r="I13" s="1"/>
      <c r="J13" s="1"/>
      <c r="K13" s="1"/>
      <c r="L13" s="1"/>
      <c r="M13" s="1"/>
      <c r="N13" s="1"/>
      <c r="O13" s="7" t="s">
        <v>135</v>
      </c>
      <c r="P13" s="1" t="s">
        <v>127</v>
      </c>
      <c r="Q13" s="7"/>
      <c r="R13" s="7"/>
      <c r="S13" s="7"/>
      <c r="T13" s="7"/>
      <c r="U13" s="7">
        <f t="shared" si="0"/>
        <v>0.15000000000000002</v>
      </c>
    </row>
    <row r="14" spans="1:21" x14ac:dyDescent="0.45">
      <c r="A14" s="8" t="s">
        <v>128</v>
      </c>
      <c r="B14" s="4"/>
      <c r="C14" s="4">
        <v>0.04</v>
      </c>
      <c r="D14" s="1"/>
      <c r="E14" s="4"/>
      <c r="F14" s="4"/>
      <c r="G14" s="1"/>
      <c r="H14" s="1"/>
      <c r="I14" s="1"/>
      <c r="J14" s="1"/>
      <c r="K14" s="1"/>
      <c r="L14" s="1"/>
      <c r="M14" s="1"/>
      <c r="N14" s="1"/>
      <c r="O14" s="7" t="s">
        <v>135</v>
      </c>
      <c r="P14" s="8" t="s">
        <v>128</v>
      </c>
      <c r="Q14" s="7"/>
      <c r="R14" s="7"/>
      <c r="S14" s="7"/>
      <c r="T14" s="7"/>
      <c r="U14" s="7">
        <f t="shared" si="0"/>
        <v>0.03</v>
      </c>
    </row>
    <row r="15" spans="1:21" x14ac:dyDescent="0.45">
      <c r="A15" s="1" t="s">
        <v>126</v>
      </c>
      <c r="B15" s="4">
        <v>2.8000000000000001E-2</v>
      </c>
      <c r="C15" s="4">
        <v>0.05</v>
      </c>
      <c r="D15" s="1"/>
      <c r="E15" s="4"/>
      <c r="F15" s="4"/>
      <c r="G15" s="1"/>
      <c r="H15" s="1"/>
      <c r="I15" s="1"/>
      <c r="J15" s="1"/>
      <c r="K15" s="1"/>
      <c r="L15" s="1"/>
      <c r="M15" s="1"/>
      <c r="N15" s="1"/>
      <c r="O15" s="7" t="s">
        <v>135</v>
      </c>
      <c r="P15" s="1" t="s">
        <v>126</v>
      </c>
      <c r="Q15" s="7"/>
      <c r="R15" s="7"/>
      <c r="S15" s="7"/>
      <c r="T15" s="7"/>
      <c r="U15" s="7">
        <f t="shared" si="0"/>
        <v>3.7500000000000006E-2</v>
      </c>
    </row>
    <row r="16" spans="1:21" x14ac:dyDescent="0.45">
      <c r="A16" s="1" t="s">
        <v>79</v>
      </c>
      <c r="B16" s="1"/>
      <c r="C16" s="1"/>
      <c r="D16" s="1"/>
      <c r="E16" s="4"/>
      <c r="F16" s="4">
        <v>62</v>
      </c>
      <c r="G16" s="1"/>
      <c r="H16" s="1"/>
      <c r="I16" s="1"/>
      <c r="J16" s="1"/>
      <c r="K16" s="1"/>
      <c r="L16" s="1"/>
      <c r="M16" s="1"/>
      <c r="N16" s="1"/>
      <c r="O16" s="7" t="s">
        <v>135</v>
      </c>
      <c r="P16" s="1" t="s">
        <v>79</v>
      </c>
      <c r="Q16" s="7"/>
      <c r="R16" s="7"/>
      <c r="S16" s="7"/>
      <c r="T16" s="7"/>
      <c r="U16" s="7">
        <f t="shared" si="0"/>
        <v>31</v>
      </c>
    </row>
    <row r="17" spans="1:21" x14ac:dyDescent="0.45">
      <c r="A17" s="1" t="s">
        <v>87</v>
      </c>
      <c r="B17" s="1"/>
      <c r="C17" s="1"/>
      <c r="D17" s="1"/>
      <c r="E17" s="4"/>
      <c r="F17" s="4"/>
      <c r="G17" s="1"/>
      <c r="H17" s="1"/>
      <c r="I17" s="4">
        <v>10</v>
      </c>
      <c r="J17" s="1"/>
      <c r="K17" s="1"/>
      <c r="L17" s="1"/>
      <c r="M17" s="1"/>
      <c r="N17" s="1"/>
      <c r="O17" s="7"/>
      <c r="P17" s="1" t="s">
        <v>87</v>
      </c>
      <c r="Q17" s="7">
        <v>2000</v>
      </c>
      <c r="R17" s="7"/>
      <c r="S17" s="7"/>
      <c r="T17" s="7"/>
      <c r="U17" s="7">
        <f t="shared" si="0"/>
        <v>5</v>
      </c>
    </row>
    <row r="18" spans="1:21" x14ac:dyDescent="0.45">
      <c r="A18" s="1" t="s">
        <v>41</v>
      </c>
      <c r="B18" s="4">
        <v>2.86</v>
      </c>
      <c r="C18" s="4">
        <v>30</v>
      </c>
      <c r="D18" s="1"/>
      <c r="E18" s="4"/>
      <c r="F18" s="4"/>
      <c r="G18" s="1"/>
      <c r="H18" s="1"/>
      <c r="I18" s="1"/>
      <c r="J18" s="1"/>
      <c r="K18" s="1"/>
      <c r="L18" s="1"/>
      <c r="M18" s="1"/>
      <c r="N18" s="1"/>
      <c r="O18" s="7">
        <v>1.4</v>
      </c>
      <c r="P18" s="1" t="s">
        <v>41</v>
      </c>
      <c r="Q18" s="7">
        <v>1.4</v>
      </c>
      <c r="R18" s="7">
        <v>50</v>
      </c>
      <c r="S18" s="7"/>
      <c r="T18" s="7"/>
      <c r="U18" s="7">
        <f t="shared" si="0"/>
        <v>22.5</v>
      </c>
    </row>
    <row r="19" spans="1:21" x14ac:dyDescent="0.45">
      <c r="A19" s="1" t="s">
        <v>42</v>
      </c>
      <c r="B19" s="4">
        <v>2.86</v>
      </c>
      <c r="C19" s="4">
        <v>30</v>
      </c>
      <c r="D19" s="1"/>
      <c r="E19" s="4"/>
      <c r="F19" s="4"/>
      <c r="G19" s="1"/>
      <c r="H19" s="1"/>
      <c r="I19" s="1"/>
      <c r="J19" s="1"/>
      <c r="K19" s="1"/>
      <c r="L19" s="1"/>
      <c r="M19" s="1"/>
      <c r="N19" s="1"/>
      <c r="O19" s="7">
        <v>1.6</v>
      </c>
      <c r="P19" s="1" t="s">
        <v>42</v>
      </c>
      <c r="Q19" s="7">
        <v>1.6</v>
      </c>
      <c r="R19" s="7">
        <v>100</v>
      </c>
      <c r="S19" s="7"/>
      <c r="T19" s="7"/>
      <c r="U19" s="7">
        <f t="shared" si="0"/>
        <v>22.5</v>
      </c>
    </row>
    <row r="20" spans="1:21" x14ac:dyDescent="0.45">
      <c r="A20" s="1" t="s">
        <v>43</v>
      </c>
      <c r="B20" s="4">
        <v>2.6</v>
      </c>
      <c r="C20" s="4">
        <v>32</v>
      </c>
      <c r="D20" s="1"/>
      <c r="E20" s="4"/>
      <c r="F20" s="4"/>
      <c r="G20" s="1"/>
      <c r="H20" s="1"/>
      <c r="I20" s="1"/>
      <c r="J20" s="1"/>
      <c r="K20" s="1"/>
      <c r="L20" s="1"/>
      <c r="M20" s="1"/>
      <c r="N20" s="1"/>
      <c r="O20" s="7">
        <v>1.6</v>
      </c>
      <c r="P20" s="1" t="s">
        <v>43</v>
      </c>
      <c r="Q20" s="7">
        <v>1.6</v>
      </c>
      <c r="R20" s="7">
        <v>80</v>
      </c>
      <c r="S20" s="7">
        <v>80</v>
      </c>
      <c r="T20" s="7"/>
      <c r="U20" s="7">
        <f t="shared" si="0"/>
        <v>24</v>
      </c>
    </row>
    <row r="21" spans="1:21" x14ac:dyDescent="0.45">
      <c r="A21" s="1" t="s">
        <v>44</v>
      </c>
      <c r="B21" s="4">
        <v>5.1999999999999998E-2</v>
      </c>
      <c r="C21" s="4">
        <v>0.2</v>
      </c>
      <c r="D21" s="1"/>
      <c r="E21" s="4"/>
      <c r="F21" s="4"/>
      <c r="G21" s="1"/>
      <c r="H21" s="1"/>
      <c r="I21" s="1"/>
      <c r="J21" s="1"/>
      <c r="K21" s="1"/>
      <c r="L21" s="1"/>
      <c r="M21" s="1"/>
      <c r="N21" s="1"/>
      <c r="O21" s="7">
        <v>2.3999999999999998E-3</v>
      </c>
      <c r="P21" s="1" t="s">
        <v>44</v>
      </c>
      <c r="Q21" s="7">
        <v>2.3999999999999998E-3</v>
      </c>
      <c r="R21" s="7">
        <v>1</v>
      </c>
      <c r="S21" s="7"/>
      <c r="T21" s="7"/>
      <c r="U21" s="7">
        <f t="shared" si="0"/>
        <v>0.15000000000000002</v>
      </c>
    </row>
    <row r="22" spans="1:21" x14ac:dyDescent="0.45">
      <c r="A22" s="1" t="s">
        <v>26</v>
      </c>
      <c r="B22" s="4">
        <v>282</v>
      </c>
      <c r="C22" s="4">
        <v>1000</v>
      </c>
      <c r="D22" s="1"/>
      <c r="E22" s="4"/>
      <c r="F22" s="4">
        <v>156</v>
      </c>
      <c r="G22" s="4">
        <v>300</v>
      </c>
      <c r="H22" s="4">
        <v>500</v>
      </c>
      <c r="I22" s="1"/>
      <c r="J22" s="1"/>
      <c r="K22" s="4">
        <v>10</v>
      </c>
      <c r="L22" s="1"/>
      <c r="M22" s="4">
        <v>1000</v>
      </c>
      <c r="N22" s="1"/>
      <c r="O22" s="7">
        <v>100</v>
      </c>
      <c r="P22" s="1" t="s">
        <v>26</v>
      </c>
      <c r="Q22" s="7">
        <v>100</v>
      </c>
      <c r="R22" s="7">
        <v>1000</v>
      </c>
      <c r="S22" s="7">
        <v>2000</v>
      </c>
      <c r="T22" s="7"/>
      <c r="U22" s="7">
        <f t="shared" si="0"/>
        <v>1078</v>
      </c>
    </row>
    <row r="23" spans="1:21" x14ac:dyDescent="0.45">
      <c r="A23" s="1" t="s">
        <v>40</v>
      </c>
      <c r="B23" s="4">
        <v>1.5</v>
      </c>
      <c r="C23" s="4">
        <v>2.9420000000000002</v>
      </c>
      <c r="D23" s="1"/>
      <c r="E23" s="4"/>
      <c r="F23" s="4"/>
      <c r="G23" s="1"/>
      <c r="H23" s="1"/>
      <c r="I23" s="1"/>
      <c r="J23" s="1"/>
      <c r="K23" s="1"/>
      <c r="L23" s="4">
        <v>0.38900000000000001</v>
      </c>
      <c r="M23" s="1"/>
      <c r="N23" s="1"/>
      <c r="O23" s="7">
        <v>0.7</v>
      </c>
      <c r="P23" s="1" t="s">
        <v>40</v>
      </c>
      <c r="Q23" s="7">
        <v>0.7</v>
      </c>
      <c r="R23" s="7">
        <v>3</v>
      </c>
      <c r="S23" s="7">
        <v>3</v>
      </c>
      <c r="T23" s="7"/>
      <c r="U23" s="7">
        <f t="shared" si="0"/>
        <v>2.2065000000000001</v>
      </c>
    </row>
    <row r="24" spans="1:21" x14ac:dyDescent="0.45">
      <c r="A24" s="1" t="s">
        <v>14</v>
      </c>
      <c r="B24" s="4">
        <v>0.02</v>
      </c>
      <c r="C24" s="4">
        <v>0.02</v>
      </c>
      <c r="D24" s="4">
        <v>5.0000000000000001E-3</v>
      </c>
      <c r="E24" s="4">
        <v>0.02</v>
      </c>
      <c r="F24" s="4"/>
      <c r="G24" s="1"/>
      <c r="H24" s="1"/>
      <c r="I24" s="1"/>
      <c r="J24" s="1"/>
      <c r="K24" s="1"/>
      <c r="L24" s="1"/>
      <c r="M24" s="1"/>
      <c r="N24" s="1"/>
      <c r="O24" s="7">
        <v>0.01</v>
      </c>
      <c r="P24" s="1" t="s">
        <v>14</v>
      </c>
      <c r="Q24" s="7">
        <v>0.01</v>
      </c>
      <c r="R24" s="7">
        <v>0.02</v>
      </c>
      <c r="S24" s="7">
        <v>0.05</v>
      </c>
      <c r="T24" s="7"/>
      <c r="U24" s="7">
        <f t="shared" si="0"/>
        <v>2.8749999999999998E-2</v>
      </c>
    </row>
    <row r="25" spans="1:21" x14ac:dyDescent="0.45">
      <c r="A25" s="1" t="s">
        <v>45</v>
      </c>
      <c r="B25" s="4">
        <v>88.6</v>
      </c>
      <c r="C25" s="4">
        <v>134</v>
      </c>
      <c r="D25" s="4"/>
      <c r="E25" s="1"/>
      <c r="F25" s="4"/>
      <c r="G25" s="1"/>
      <c r="H25" s="1"/>
      <c r="I25" s="1"/>
      <c r="J25" s="1"/>
      <c r="K25" s="1"/>
      <c r="L25" s="4">
        <v>20</v>
      </c>
      <c r="M25" s="1"/>
      <c r="N25" s="4">
        <v>268</v>
      </c>
      <c r="O25" s="7">
        <v>13</v>
      </c>
      <c r="P25" s="1" t="s">
        <v>45</v>
      </c>
      <c r="Q25" s="7">
        <v>13</v>
      </c>
      <c r="R25" s="7">
        <v>268</v>
      </c>
      <c r="S25" s="7">
        <v>1000</v>
      </c>
      <c r="T25" s="7"/>
      <c r="U25" s="7">
        <f t="shared" si="0"/>
        <v>100.5</v>
      </c>
    </row>
    <row r="26" spans="1:21" x14ac:dyDescent="0.45">
      <c r="A26" s="1" t="s">
        <v>46</v>
      </c>
      <c r="B26" s="4">
        <v>0.06</v>
      </c>
      <c r="C26" s="4">
        <v>0.54</v>
      </c>
      <c r="D26" s="4"/>
      <c r="E26" s="1"/>
      <c r="F26" s="4"/>
      <c r="G26" s="1"/>
      <c r="H26" s="1"/>
      <c r="I26" s="1"/>
      <c r="J26" s="1"/>
      <c r="K26" s="1"/>
      <c r="L26" s="1"/>
      <c r="M26" s="1"/>
      <c r="N26" s="1"/>
      <c r="O26" s="7">
        <v>0.12</v>
      </c>
      <c r="P26" s="1" t="s">
        <v>46</v>
      </c>
      <c r="Q26" s="7">
        <v>0.12</v>
      </c>
      <c r="R26" s="7">
        <v>0.5</v>
      </c>
      <c r="S26" s="7"/>
      <c r="T26" s="7"/>
      <c r="U26" s="7">
        <f t="shared" si="0"/>
        <v>0.40500000000000003</v>
      </c>
    </row>
    <row r="27" spans="1:21" x14ac:dyDescent="0.45">
      <c r="A27" s="1" t="s">
        <v>115</v>
      </c>
      <c r="B27" s="1"/>
      <c r="C27" s="4"/>
      <c r="D27" s="4"/>
      <c r="E27" s="1"/>
      <c r="F27" s="4"/>
      <c r="G27" s="1"/>
      <c r="H27" s="1"/>
      <c r="I27" s="1"/>
      <c r="J27" s="1"/>
      <c r="K27" s="1"/>
      <c r="L27" s="1"/>
      <c r="M27" s="4">
        <v>34.799999999999997</v>
      </c>
      <c r="N27" s="1"/>
      <c r="O27" s="7"/>
      <c r="P27" s="1" t="s">
        <v>115</v>
      </c>
      <c r="Q27" s="7"/>
      <c r="R27" s="7"/>
      <c r="S27" s="7"/>
      <c r="T27" s="7"/>
      <c r="U27" s="7">
        <f t="shared" si="0"/>
        <v>0</v>
      </c>
    </row>
    <row r="28" spans="1:21" x14ac:dyDescent="0.45">
      <c r="A28" s="1" t="s">
        <v>13</v>
      </c>
      <c r="B28" s="1"/>
      <c r="C28" s="4"/>
      <c r="D28" s="4">
        <v>2000</v>
      </c>
      <c r="E28" s="1"/>
      <c r="F28" s="4"/>
      <c r="G28" s="1"/>
      <c r="H28" s="1"/>
      <c r="I28" s="1"/>
      <c r="J28" s="1"/>
      <c r="K28" s="1"/>
      <c r="L28" s="1"/>
      <c r="M28" s="1"/>
      <c r="N28" s="1"/>
      <c r="O28" s="7" t="s">
        <v>135</v>
      </c>
      <c r="P28" s="1" t="s">
        <v>13</v>
      </c>
      <c r="Q28" s="7"/>
      <c r="R28" s="7"/>
      <c r="S28" s="7"/>
      <c r="T28" s="7"/>
      <c r="U28" s="7">
        <f t="shared" si="0"/>
        <v>1500</v>
      </c>
    </row>
    <row r="29" spans="1:21" x14ac:dyDescent="0.45">
      <c r="A29" s="1" t="s">
        <v>15</v>
      </c>
      <c r="B29" s="1"/>
      <c r="C29" s="4"/>
      <c r="D29" s="5">
        <v>600</v>
      </c>
      <c r="E29" s="1"/>
      <c r="F29" s="4"/>
      <c r="G29" s="1"/>
      <c r="H29" s="1"/>
      <c r="I29" s="1"/>
      <c r="J29" s="1"/>
      <c r="K29" s="1"/>
      <c r="L29" s="1"/>
      <c r="M29" s="1"/>
      <c r="N29" s="1"/>
      <c r="O29" s="7" t="s">
        <v>135</v>
      </c>
      <c r="P29" s="1" t="s">
        <v>15</v>
      </c>
      <c r="Q29" s="7"/>
      <c r="R29" s="7"/>
      <c r="S29" s="7"/>
      <c r="T29" s="7"/>
      <c r="U29" s="7">
        <f t="shared" si="0"/>
        <v>450</v>
      </c>
    </row>
    <row r="30" spans="1:21" x14ac:dyDescent="0.45">
      <c r="A30" s="1" t="s">
        <v>16</v>
      </c>
      <c r="B30" s="1"/>
      <c r="C30" s="4"/>
      <c r="D30" s="5">
        <v>500</v>
      </c>
      <c r="E30" s="1"/>
      <c r="F30" s="4"/>
      <c r="G30" s="1"/>
      <c r="H30" s="1"/>
      <c r="I30" s="1"/>
      <c r="J30" s="1"/>
      <c r="K30" s="1"/>
      <c r="L30" s="1"/>
      <c r="M30" s="1"/>
      <c r="N30" s="1"/>
      <c r="O30" s="7" t="s">
        <v>135</v>
      </c>
      <c r="P30" s="1" t="s">
        <v>16</v>
      </c>
      <c r="Q30" s="7"/>
      <c r="R30" s="7"/>
      <c r="S30" s="7"/>
      <c r="T30" s="7"/>
      <c r="U30" s="7">
        <f t="shared" si="0"/>
        <v>375</v>
      </c>
    </row>
    <row r="31" spans="1:21" x14ac:dyDescent="0.45">
      <c r="A31" s="1" t="s">
        <v>47</v>
      </c>
      <c r="B31" s="4">
        <v>21</v>
      </c>
      <c r="C31" s="4">
        <v>40</v>
      </c>
      <c r="D31" s="1"/>
      <c r="E31" s="1"/>
      <c r="F31" s="4"/>
      <c r="G31" s="1"/>
      <c r="H31" s="1"/>
      <c r="I31" s="1"/>
      <c r="J31" s="1"/>
      <c r="K31" s="1"/>
      <c r="L31" s="1"/>
      <c r="M31" s="1"/>
      <c r="N31" s="1"/>
      <c r="O31" s="7">
        <v>18</v>
      </c>
      <c r="P31" s="1" t="s">
        <v>47</v>
      </c>
      <c r="Q31" s="7">
        <v>18</v>
      </c>
      <c r="R31" s="7">
        <v>100</v>
      </c>
      <c r="S31" s="7">
        <v>35</v>
      </c>
      <c r="T31" s="7"/>
      <c r="U31" s="7">
        <f t="shared" si="0"/>
        <v>30</v>
      </c>
    </row>
    <row r="32" spans="1:21" x14ac:dyDescent="0.45">
      <c r="A32" s="1" t="s">
        <v>48</v>
      </c>
      <c r="B32" s="4">
        <v>0.44</v>
      </c>
      <c r="C32" s="4">
        <v>0.6</v>
      </c>
      <c r="D32" s="1"/>
      <c r="E32" s="1"/>
      <c r="F32" s="4"/>
      <c r="G32" s="1"/>
      <c r="H32" s="1"/>
      <c r="I32" s="1"/>
      <c r="J32" s="1"/>
      <c r="K32" s="1"/>
      <c r="L32" s="1"/>
      <c r="M32" s="1"/>
      <c r="N32" s="1"/>
      <c r="O32" s="7">
        <v>0.4</v>
      </c>
      <c r="P32" s="1" t="s">
        <v>48</v>
      </c>
      <c r="Q32" s="7">
        <v>0.4</v>
      </c>
      <c r="R32" s="7">
        <v>0.8</v>
      </c>
      <c r="S32" s="7">
        <v>1</v>
      </c>
      <c r="T32" s="7"/>
      <c r="U32" s="7">
        <f t="shared" si="0"/>
        <v>0.44999999999999996</v>
      </c>
    </row>
    <row r="33" spans="1:21" x14ac:dyDescent="0.45">
      <c r="A33" s="1" t="s">
        <v>49</v>
      </c>
      <c r="B33" s="4">
        <v>11.5</v>
      </c>
      <c r="C33" s="4">
        <v>90</v>
      </c>
      <c r="D33" s="1"/>
      <c r="E33" s="1"/>
      <c r="F33" s="4"/>
      <c r="G33" s="1"/>
      <c r="H33" s="1"/>
      <c r="I33" s="1"/>
      <c r="J33" s="1"/>
      <c r="K33" s="1"/>
      <c r="L33" s="1"/>
      <c r="M33" s="1"/>
      <c r="N33" s="1"/>
      <c r="O33" s="7">
        <v>5</v>
      </c>
      <c r="P33" s="1" t="s">
        <v>49</v>
      </c>
      <c r="Q33" s="7">
        <v>5</v>
      </c>
      <c r="R33" s="7">
        <v>500</v>
      </c>
      <c r="S33" s="7"/>
      <c r="T33" s="7"/>
      <c r="U33" s="7">
        <f t="shared" si="0"/>
        <v>67.5</v>
      </c>
    </row>
    <row r="34" spans="1:21" x14ac:dyDescent="0.45">
      <c r="A34" s="1" t="s">
        <v>50</v>
      </c>
      <c r="B34" s="4">
        <v>0.16600000000000001</v>
      </c>
      <c r="C34" s="4">
        <v>0.3</v>
      </c>
      <c r="D34" s="1"/>
      <c r="E34" s="1"/>
      <c r="F34" s="4"/>
      <c r="G34" s="1"/>
      <c r="H34" s="1"/>
      <c r="I34" s="1"/>
      <c r="J34" s="1"/>
      <c r="K34" s="1"/>
      <c r="L34" s="1"/>
      <c r="M34" s="1"/>
      <c r="N34" s="1"/>
      <c r="O34" s="7">
        <v>0.03</v>
      </c>
      <c r="P34" s="1" t="s">
        <v>50</v>
      </c>
      <c r="Q34" s="7">
        <v>0.03</v>
      </c>
      <c r="R34" s="7"/>
      <c r="S34" s="7"/>
      <c r="T34" s="7"/>
      <c r="U34" s="7">
        <f t="shared" si="0"/>
        <v>0.22499999999999998</v>
      </c>
    </row>
    <row r="35" spans="1:21" x14ac:dyDescent="0.45">
      <c r="A35" s="1" t="s">
        <v>51</v>
      </c>
      <c r="B35" s="4"/>
      <c r="C35" s="4">
        <v>250</v>
      </c>
      <c r="D35" s="1"/>
      <c r="E35" s="1"/>
      <c r="F35" s="4"/>
      <c r="G35" s="1"/>
      <c r="H35" s="1"/>
      <c r="I35" s="1"/>
      <c r="J35" s="1"/>
      <c r="K35" s="1"/>
      <c r="L35" s="1"/>
      <c r="M35" s="1"/>
      <c r="N35" s="1"/>
      <c r="O35" s="7">
        <v>500</v>
      </c>
      <c r="P35" s="1" t="s">
        <v>51</v>
      </c>
      <c r="Q35" s="7"/>
      <c r="R35" s="7"/>
      <c r="S35" s="7">
        <v>3500</v>
      </c>
      <c r="T35" s="7"/>
      <c r="U35" s="7">
        <f t="shared" si="0"/>
        <v>187.5</v>
      </c>
    </row>
    <row r="36" spans="1:21" x14ac:dyDescent="0.45">
      <c r="A36" s="1" t="s">
        <v>52</v>
      </c>
      <c r="B36" s="4">
        <v>31.6</v>
      </c>
      <c r="C36" s="4">
        <v>128</v>
      </c>
      <c r="D36" s="1"/>
      <c r="E36" s="1"/>
      <c r="F36" s="4"/>
      <c r="G36" s="1"/>
      <c r="H36" s="1"/>
      <c r="I36" s="1"/>
      <c r="J36" s="1"/>
      <c r="K36" s="1"/>
      <c r="L36" s="1"/>
      <c r="M36" s="1"/>
      <c r="N36" s="1"/>
      <c r="O36" s="7" t="s">
        <v>135</v>
      </c>
      <c r="P36" s="1" t="s">
        <v>52</v>
      </c>
      <c r="Q36" s="7"/>
      <c r="R36" s="7"/>
      <c r="S36" s="7"/>
      <c r="T36" s="7"/>
      <c r="U36" s="7">
        <f t="shared" si="0"/>
        <v>96</v>
      </c>
    </row>
    <row r="37" spans="1:21" x14ac:dyDescent="0.45">
      <c r="A37" s="1" t="s">
        <v>118</v>
      </c>
      <c r="B37" s="1"/>
      <c r="C37" s="1"/>
      <c r="D37" s="1"/>
      <c r="E37" s="1"/>
      <c r="F37" s="4"/>
      <c r="G37" s="1"/>
      <c r="H37" s="1"/>
      <c r="I37" s="1"/>
      <c r="J37" s="4">
        <v>250</v>
      </c>
      <c r="K37" s="1"/>
      <c r="L37" s="1"/>
      <c r="M37" s="1"/>
      <c r="N37" s="1"/>
      <c r="O37" s="7" t="s">
        <v>135</v>
      </c>
      <c r="P37" s="1" t="s">
        <v>118</v>
      </c>
      <c r="Q37" s="7"/>
      <c r="R37" s="7"/>
      <c r="S37" s="7"/>
      <c r="T37" s="7"/>
      <c r="U37" s="7">
        <f t="shared" si="0"/>
        <v>125</v>
      </c>
    </row>
    <row r="38" spans="1:21" x14ac:dyDescent="0.45">
      <c r="A38" s="1" t="s">
        <v>119</v>
      </c>
      <c r="B38" s="1"/>
      <c r="C38" s="1"/>
      <c r="D38" s="1"/>
      <c r="E38" s="1"/>
      <c r="F38" s="4"/>
      <c r="G38" s="1"/>
      <c r="H38" s="1"/>
      <c r="I38" s="1"/>
      <c r="J38" s="4">
        <v>250</v>
      </c>
      <c r="K38" s="1"/>
      <c r="L38" s="1"/>
      <c r="M38" s="1"/>
      <c r="N38" s="1"/>
      <c r="O38" s="7" t="s">
        <v>135</v>
      </c>
      <c r="P38" s="1" t="s">
        <v>119</v>
      </c>
      <c r="Q38" s="7"/>
      <c r="R38" s="7"/>
      <c r="S38" s="7"/>
      <c r="T38" s="7"/>
      <c r="U38" s="7">
        <f t="shared" si="0"/>
        <v>125</v>
      </c>
    </row>
    <row r="39" spans="1:21" x14ac:dyDescent="0.45">
      <c r="A39" s="1" t="s">
        <v>120</v>
      </c>
      <c r="B39" s="1"/>
      <c r="C39" s="1"/>
      <c r="D39" s="1"/>
      <c r="E39" s="1"/>
      <c r="F39" s="4"/>
      <c r="G39" s="1"/>
      <c r="H39" s="1"/>
      <c r="I39" s="1"/>
      <c r="J39" s="4">
        <v>50</v>
      </c>
      <c r="K39" s="1"/>
      <c r="L39" s="1"/>
      <c r="M39" s="1"/>
      <c r="N39" s="1"/>
      <c r="O39" s="7" t="s">
        <v>135</v>
      </c>
      <c r="P39" s="1" t="s">
        <v>120</v>
      </c>
      <c r="Q39" s="7"/>
      <c r="R39" s="7"/>
      <c r="S39" s="7"/>
      <c r="T39" s="7"/>
      <c r="U39" s="7">
        <f t="shared" si="0"/>
        <v>25</v>
      </c>
    </row>
    <row r="40" spans="1:21" x14ac:dyDescent="0.45">
      <c r="A40" s="1" t="s">
        <v>92</v>
      </c>
      <c r="B40" s="1"/>
      <c r="C40" s="1"/>
      <c r="D40" s="1"/>
      <c r="E40" s="1"/>
      <c r="F40" s="4"/>
      <c r="G40" s="1"/>
      <c r="H40" s="1"/>
      <c r="I40" s="1"/>
      <c r="J40" s="1"/>
      <c r="K40" s="4">
        <v>240</v>
      </c>
      <c r="L40" s="1"/>
      <c r="M40" s="1"/>
      <c r="N40" s="1"/>
      <c r="O40" s="7" t="s">
        <v>135</v>
      </c>
      <c r="P40" s="1" t="s">
        <v>92</v>
      </c>
      <c r="Q40" s="7"/>
      <c r="R40" s="7"/>
      <c r="S40" s="7"/>
      <c r="T40" s="7"/>
      <c r="U40" s="7">
        <f t="shared" si="0"/>
        <v>0</v>
      </c>
    </row>
    <row r="41" spans="1:21" x14ac:dyDescent="0.45">
      <c r="A41" s="1" t="s">
        <v>60</v>
      </c>
      <c r="B41" s="1"/>
      <c r="C41" s="4">
        <v>12</v>
      </c>
      <c r="D41" s="1"/>
      <c r="E41" s="1"/>
      <c r="F41" s="4"/>
      <c r="G41" s="1"/>
      <c r="H41" s="1"/>
      <c r="I41" s="1"/>
      <c r="J41" s="1"/>
      <c r="K41" s="1"/>
      <c r="L41" s="4">
        <v>30</v>
      </c>
      <c r="M41" s="1"/>
      <c r="N41" s="1"/>
      <c r="O41" s="7" t="s">
        <v>135</v>
      </c>
      <c r="P41" s="1" t="s">
        <v>60</v>
      </c>
      <c r="Q41" s="7"/>
      <c r="R41" s="7"/>
      <c r="S41" s="7"/>
      <c r="T41" s="7">
        <v>300</v>
      </c>
      <c r="U41" s="7">
        <f t="shared" si="0"/>
        <v>9</v>
      </c>
    </row>
    <row r="42" spans="1:21" x14ac:dyDescent="0.45">
      <c r="A42" s="1" t="s">
        <v>82</v>
      </c>
      <c r="B42" s="1"/>
      <c r="C42" s="4"/>
      <c r="D42" s="1"/>
      <c r="E42" s="1"/>
      <c r="F42" s="4">
        <v>1000</v>
      </c>
      <c r="G42" s="1"/>
      <c r="H42" s="1"/>
      <c r="I42" s="1"/>
      <c r="J42" s="1"/>
      <c r="K42" s="1"/>
      <c r="L42" s="1"/>
      <c r="M42" s="1"/>
      <c r="N42" s="1"/>
      <c r="O42" s="7" t="s">
        <v>135</v>
      </c>
      <c r="P42" s="1" t="s">
        <v>82</v>
      </c>
      <c r="Q42" s="7"/>
      <c r="R42" s="7"/>
      <c r="S42" s="7"/>
      <c r="T42" s="7"/>
      <c r="U42" s="7">
        <f t="shared" si="0"/>
        <v>500</v>
      </c>
    </row>
    <row r="43" spans="1:21" x14ac:dyDescent="0.45">
      <c r="A43" s="1" t="s">
        <v>54</v>
      </c>
      <c r="B43" s="1"/>
      <c r="C43" s="4">
        <v>171</v>
      </c>
      <c r="D43" s="1"/>
      <c r="E43" s="1"/>
      <c r="F43" s="4"/>
      <c r="G43" s="1"/>
      <c r="H43" s="1"/>
      <c r="I43" s="1"/>
      <c r="J43" s="1"/>
      <c r="K43" s="1"/>
      <c r="L43" s="1"/>
      <c r="M43" s="1"/>
      <c r="N43" s="1"/>
      <c r="O43" s="7" t="s">
        <v>135</v>
      </c>
      <c r="P43" s="1" t="s">
        <v>54</v>
      </c>
      <c r="Q43" s="7"/>
      <c r="R43" s="7"/>
      <c r="S43" s="7"/>
      <c r="T43" s="7"/>
      <c r="U43" s="7">
        <f t="shared" si="0"/>
        <v>128.25</v>
      </c>
    </row>
    <row r="44" spans="1:21" x14ac:dyDescent="0.45">
      <c r="A44" s="1" t="s">
        <v>53</v>
      </c>
      <c r="B44" s="1"/>
      <c r="C44" s="4">
        <v>200</v>
      </c>
      <c r="D44" s="1"/>
      <c r="E44" s="1"/>
      <c r="F44" s="4"/>
      <c r="G44" s="1"/>
      <c r="H44" s="1"/>
      <c r="I44" s="4">
        <v>75</v>
      </c>
      <c r="J44" s="1"/>
      <c r="K44" s="1"/>
      <c r="L44" s="1"/>
      <c r="M44" s="1"/>
      <c r="N44" s="1"/>
      <c r="O44" s="7" t="s">
        <v>135</v>
      </c>
      <c r="P44" s="1" t="s">
        <v>53</v>
      </c>
      <c r="Q44" s="7"/>
      <c r="R44" s="7"/>
      <c r="S44" s="7"/>
      <c r="T44" s="7"/>
      <c r="U44" s="7">
        <f t="shared" si="0"/>
        <v>187.5</v>
      </c>
    </row>
    <row r="45" spans="1:21" x14ac:dyDescent="0.45">
      <c r="A45" s="1" t="s">
        <v>81</v>
      </c>
      <c r="B45" s="1"/>
      <c r="C45" s="4"/>
      <c r="D45" s="1"/>
      <c r="E45" s="1"/>
      <c r="F45" s="4">
        <v>29</v>
      </c>
      <c r="G45" s="1"/>
      <c r="H45" s="1"/>
      <c r="I45" s="1"/>
      <c r="J45" s="1"/>
      <c r="K45" s="1"/>
      <c r="L45" s="1"/>
      <c r="M45" s="1"/>
      <c r="N45" s="1"/>
      <c r="O45" s="7" t="s">
        <v>135</v>
      </c>
      <c r="P45" s="1" t="s">
        <v>81</v>
      </c>
      <c r="Q45" s="7"/>
      <c r="R45" s="7"/>
      <c r="S45" s="7"/>
      <c r="T45" s="7"/>
      <c r="U45" s="7">
        <f t="shared" si="0"/>
        <v>14.5</v>
      </c>
    </row>
    <row r="46" spans="1:21" x14ac:dyDescent="0.45">
      <c r="A46" s="1" t="s">
        <v>55</v>
      </c>
      <c r="B46" s="1"/>
      <c r="C46" s="4">
        <v>100</v>
      </c>
      <c r="D46" s="1"/>
      <c r="E46" s="1"/>
      <c r="F46" s="1"/>
      <c r="G46" s="1"/>
      <c r="H46" s="1"/>
      <c r="I46" s="4">
        <v>75</v>
      </c>
      <c r="J46" s="1"/>
      <c r="K46" s="1"/>
      <c r="L46" s="1"/>
      <c r="M46" s="1"/>
      <c r="N46" s="1"/>
      <c r="O46" s="7" t="s">
        <v>135</v>
      </c>
      <c r="P46" s="1" t="s">
        <v>55</v>
      </c>
      <c r="Q46" s="7"/>
      <c r="R46" s="7"/>
      <c r="S46" s="7"/>
      <c r="T46" s="7"/>
      <c r="U46" s="7">
        <f t="shared" si="0"/>
        <v>112.5</v>
      </c>
    </row>
    <row r="47" spans="1:21" x14ac:dyDescent="0.45">
      <c r="A47" s="1" t="s">
        <v>56</v>
      </c>
      <c r="B47" s="1"/>
      <c r="C47" s="4">
        <v>40</v>
      </c>
      <c r="D47" s="1"/>
      <c r="E47" s="1"/>
      <c r="F47" s="1"/>
      <c r="G47" s="1"/>
      <c r="H47" s="1"/>
      <c r="I47" s="4">
        <v>75</v>
      </c>
      <c r="J47" s="1"/>
      <c r="K47" s="1"/>
      <c r="L47" s="1"/>
      <c r="M47" s="1"/>
      <c r="N47" s="1"/>
      <c r="O47" s="7" t="s">
        <v>135</v>
      </c>
      <c r="P47" s="1" t="s">
        <v>56</v>
      </c>
      <c r="Q47" s="7"/>
      <c r="R47" s="7"/>
      <c r="S47" s="7"/>
      <c r="T47" s="7"/>
      <c r="U47" s="7">
        <f t="shared" si="0"/>
        <v>67.5</v>
      </c>
    </row>
    <row r="48" spans="1:21" x14ac:dyDescent="0.45">
      <c r="A48" s="1" t="s">
        <v>57</v>
      </c>
      <c r="B48" s="1"/>
      <c r="C48" s="4">
        <v>40</v>
      </c>
      <c r="D48" s="1"/>
      <c r="E48" s="1"/>
      <c r="F48" s="1"/>
      <c r="G48" s="1"/>
      <c r="H48" s="1"/>
      <c r="I48" s="4">
        <v>75</v>
      </c>
      <c r="J48" s="1"/>
      <c r="K48" s="1"/>
      <c r="L48" s="1"/>
      <c r="M48" s="1"/>
      <c r="N48" s="1"/>
      <c r="O48" s="7" t="s">
        <v>135</v>
      </c>
      <c r="P48" s="1" t="s">
        <v>57</v>
      </c>
      <c r="Q48" s="7"/>
      <c r="R48" s="7"/>
      <c r="S48" s="7"/>
      <c r="T48" s="7"/>
      <c r="U48" s="7">
        <f t="shared" si="0"/>
        <v>67.5</v>
      </c>
    </row>
    <row r="49" spans="1:21" x14ac:dyDescent="0.45">
      <c r="A49" s="1" t="s">
        <v>58</v>
      </c>
      <c r="B49" s="1"/>
      <c r="C49" s="4">
        <v>30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7" t="s">
        <v>135</v>
      </c>
      <c r="P49" s="1" t="s">
        <v>58</v>
      </c>
      <c r="Q49" s="7"/>
      <c r="R49" s="7"/>
      <c r="S49" s="7"/>
      <c r="T49" s="7"/>
      <c r="U49" s="7">
        <f t="shared" si="0"/>
        <v>22.5</v>
      </c>
    </row>
    <row r="50" spans="1:21" x14ac:dyDescent="0.45">
      <c r="A50" s="1" t="s">
        <v>59</v>
      </c>
      <c r="B50" s="1"/>
      <c r="C50" s="4">
        <v>30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7" t="s">
        <v>135</v>
      </c>
      <c r="P50" s="1" t="s">
        <v>59</v>
      </c>
      <c r="Q50" s="7"/>
      <c r="R50" s="7"/>
      <c r="S50" s="7"/>
      <c r="T50" s="7"/>
      <c r="U50" s="7">
        <f t="shared" si="0"/>
        <v>22.5</v>
      </c>
    </row>
    <row r="51" spans="1:21" x14ac:dyDescent="0.45">
      <c r="A51" s="1" t="s">
        <v>84</v>
      </c>
      <c r="B51" s="1"/>
      <c r="C51" s="1"/>
      <c r="D51" s="1"/>
      <c r="E51" s="1"/>
      <c r="F51" s="1"/>
      <c r="G51" s="1"/>
      <c r="H51" s="5">
        <v>252</v>
      </c>
      <c r="I51" s="1"/>
      <c r="J51" s="1"/>
      <c r="K51" s="1"/>
      <c r="L51" s="1"/>
      <c r="M51" s="1"/>
      <c r="N51" s="1"/>
      <c r="O51" s="7" t="s">
        <v>135</v>
      </c>
      <c r="P51" s="1" t="s">
        <v>84</v>
      </c>
      <c r="Q51" s="7"/>
      <c r="R51" s="7"/>
      <c r="S51" s="7"/>
      <c r="T51" s="7"/>
      <c r="U51" s="7">
        <f t="shared" si="0"/>
        <v>126</v>
      </c>
    </row>
    <row r="52" spans="1:21" x14ac:dyDescent="0.45">
      <c r="A52" s="1" t="s">
        <v>89</v>
      </c>
      <c r="B52" s="1"/>
      <c r="C52" s="1"/>
      <c r="D52" s="1"/>
      <c r="E52" s="1"/>
      <c r="F52" s="1"/>
      <c r="G52" s="1"/>
      <c r="H52" s="1"/>
      <c r="I52" s="4">
        <v>200</v>
      </c>
      <c r="J52" s="1"/>
      <c r="K52" s="1"/>
      <c r="L52" s="1"/>
      <c r="M52" s="1"/>
      <c r="N52" s="1"/>
      <c r="O52" s="7" t="s">
        <v>135</v>
      </c>
      <c r="P52" s="1" t="s">
        <v>89</v>
      </c>
      <c r="Q52" s="7"/>
      <c r="R52" s="7"/>
      <c r="S52" s="7"/>
      <c r="T52" s="7"/>
      <c r="U52" s="7">
        <f t="shared" si="0"/>
        <v>100</v>
      </c>
    </row>
    <row r="53" spans="1:21" x14ac:dyDescent="0.45">
      <c r="A53" s="1" t="s">
        <v>90</v>
      </c>
      <c r="B53" s="1"/>
      <c r="C53" s="1"/>
      <c r="D53" s="1"/>
      <c r="E53" s="1"/>
      <c r="F53" s="1"/>
      <c r="G53" s="1"/>
      <c r="H53" s="1"/>
      <c r="I53" s="4">
        <v>110</v>
      </c>
      <c r="J53" s="1"/>
      <c r="K53" s="4">
        <v>40</v>
      </c>
      <c r="L53" s="1"/>
      <c r="M53" s="1"/>
      <c r="N53" s="1"/>
      <c r="O53" s="7" t="s">
        <v>135</v>
      </c>
      <c r="P53" s="1" t="s">
        <v>90</v>
      </c>
      <c r="Q53" s="7"/>
      <c r="R53" s="7"/>
      <c r="S53" s="7"/>
      <c r="T53" s="7"/>
      <c r="U53" s="7">
        <f t="shared" si="0"/>
        <v>55</v>
      </c>
    </row>
    <row r="54" spans="1:21" x14ac:dyDescent="0.45">
      <c r="A54" s="1" t="s">
        <v>124</v>
      </c>
      <c r="B54" s="1"/>
      <c r="C54" s="1"/>
      <c r="D54" s="1"/>
      <c r="E54" s="1"/>
      <c r="F54" s="1"/>
      <c r="G54" s="4">
        <v>100</v>
      </c>
      <c r="H54" s="1"/>
      <c r="I54" s="1"/>
      <c r="J54" s="1"/>
      <c r="K54" s="1"/>
      <c r="L54" s="1"/>
      <c r="M54" s="1"/>
      <c r="N54" s="1"/>
      <c r="O54" s="7" t="s">
        <v>135</v>
      </c>
      <c r="P54" s="1" t="s">
        <v>124</v>
      </c>
      <c r="Q54" s="7"/>
      <c r="R54" s="7"/>
      <c r="S54" s="7"/>
      <c r="T54" s="7"/>
      <c r="U54" s="7">
        <f>B54*B$57+C54*C$57+D54*D$57+E54*E$57+F54*F$57+G54*G$57+H54*H$57+I54*I$57+J54*J$57+K54*K$57+L54*L$57+M54*M$57+N54*N$57</f>
        <v>0</v>
      </c>
    </row>
    <row r="55" spans="1:21" x14ac:dyDescent="0.45">
      <c r="B55" s="6" t="s">
        <v>9</v>
      </c>
      <c r="C55" s="6" t="s">
        <v>3</v>
      </c>
      <c r="D55" s="6" t="s">
        <v>0</v>
      </c>
      <c r="E55" s="6" t="s">
        <v>1</v>
      </c>
      <c r="F55" s="6" t="s">
        <v>4</v>
      </c>
      <c r="G55" s="6" t="s">
        <v>2</v>
      </c>
      <c r="H55" s="6" t="s">
        <v>5</v>
      </c>
      <c r="I55" s="6" t="s">
        <v>7</v>
      </c>
      <c r="J55" s="6" t="s">
        <v>11</v>
      </c>
      <c r="K55" s="6" t="s">
        <v>8</v>
      </c>
      <c r="L55" s="6" t="s">
        <v>6</v>
      </c>
      <c r="M55" s="6" t="s">
        <v>10</v>
      </c>
      <c r="N55" s="6" t="s">
        <v>12</v>
      </c>
    </row>
    <row r="56" spans="1:21" x14ac:dyDescent="0.45">
      <c r="B56" s="2">
        <v>25</v>
      </c>
      <c r="C56" s="2">
        <v>92.86</v>
      </c>
      <c r="D56" s="2">
        <v>30.36</v>
      </c>
      <c r="E56" s="2">
        <v>31.43</v>
      </c>
      <c r="F56" s="2">
        <v>39.29</v>
      </c>
      <c r="G56" s="2">
        <v>29.46</v>
      </c>
      <c r="H56" s="2">
        <v>55.36</v>
      </c>
      <c r="I56" s="2">
        <v>52.5</v>
      </c>
      <c r="J56" s="2">
        <v>66.069999999999993</v>
      </c>
      <c r="K56" s="2">
        <v>48.57</v>
      </c>
      <c r="L56" s="2">
        <v>33.04</v>
      </c>
      <c r="M56" s="2">
        <v>32.14</v>
      </c>
      <c r="N56" s="2">
        <v>34.82</v>
      </c>
      <c r="O56" s="2">
        <f>SUM(B56:N56)</f>
        <v>570.90000000000009</v>
      </c>
    </row>
    <row r="57" spans="1:21" x14ac:dyDescent="0.45">
      <c r="B57" s="2">
        <v>0</v>
      </c>
      <c r="C57" s="2">
        <v>0.75</v>
      </c>
      <c r="D57" s="2">
        <v>0.75</v>
      </c>
      <c r="E57" s="2">
        <v>0.5</v>
      </c>
      <c r="F57" s="2">
        <v>0.5</v>
      </c>
      <c r="G57" s="2">
        <v>0</v>
      </c>
      <c r="H57" s="2">
        <v>0.5</v>
      </c>
      <c r="I57" s="2">
        <v>0.5</v>
      </c>
      <c r="J57" s="2">
        <v>0.5</v>
      </c>
      <c r="K57" s="2">
        <v>0</v>
      </c>
      <c r="L57" s="2">
        <v>0</v>
      </c>
      <c r="M57" s="2">
        <v>0</v>
      </c>
      <c r="N57" s="2">
        <v>0</v>
      </c>
      <c r="O57" s="2">
        <f t="shared" ref="O57:O58" si="1">SUM(B57:N57)</f>
        <v>4</v>
      </c>
    </row>
    <row r="58" spans="1:21" x14ac:dyDescent="0.45">
      <c r="B58" s="2">
        <f>B56*B57</f>
        <v>0</v>
      </c>
      <c r="C58" s="2">
        <f t="shared" ref="C58:N58" si="2">C56*C57</f>
        <v>69.644999999999996</v>
      </c>
      <c r="D58" s="2">
        <f t="shared" si="2"/>
        <v>22.77</v>
      </c>
      <c r="E58" s="2">
        <f t="shared" si="2"/>
        <v>15.715</v>
      </c>
      <c r="F58" s="2">
        <f t="shared" si="2"/>
        <v>19.645</v>
      </c>
      <c r="G58" s="2">
        <f t="shared" si="2"/>
        <v>0</v>
      </c>
      <c r="H58" s="2">
        <f t="shared" si="2"/>
        <v>27.68</v>
      </c>
      <c r="I58" s="2">
        <f t="shared" si="2"/>
        <v>26.25</v>
      </c>
      <c r="J58" s="2">
        <f t="shared" si="2"/>
        <v>33.034999999999997</v>
      </c>
      <c r="K58" s="2">
        <f t="shared" si="2"/>
        <v>0</v>
      </c>
      <c r="L58" s="2">
        <f t="shared" si="2"/>
        <v>0</v>
      </c>
      <c r="M58" s="2">
        <f t="shared" si="2"/>
        <v>0</v>
      </c>
      <c r="N58" s="2">
        <f t="shared" si="2"/>
        <v>0</v>
      </c>
      <c r="O58" s="2">
        <f t="shared" si="1"/>
        <v>214.73999999999998</v>
      </c>
    </row>
    <row r="59" spans="1:21" x14ac:dyDescent="0.45">
      <c r="C59" s="2" t="s">
        <v>136</v>
      </c>
      <c r="F59" s="2" t="s">
        <v>136</v>
      </c>
      <c r="I59" s="2" t="s">
        <v>136</v>
      </c>
      <c r="J59" s="2" t="s">
        <v>136</v>
      </c>
      <c r="O59" s="2">
        <f>O58*0.9</f>
        <v>193.26599999999999</v>
      </c>
      <c r="P59" s="2">
        <f>O59*365/12</f>
        <v>5878.5074999999997</v>
      </c>
    </row>
    <row r="60" spans="1:21" x14ac:dyDescent="0.45">
      <c r="A60" s="2" t="s">
        <v>137</v>
      </c>
      <c r="B60" s="2">
        <v>2</v>
      </c>
      <c r="C60" s="2">
        <v>4</v>
      </c>
      <c r="D60" s="2">
        <v>4</v>
      </c>
      <c r="E60" s="2">
        <v>4</v>
      </c>
      <c r="F60" s="2">
        <v>2</v>
      </c>
      <c r="G60" s="2">
        <v>1</v>
      </c>
      <c r="H60" s="2">
        <v>2</v>
      </c>
      <c r="I60" s="2">
        <v>2</v>
      </c>
      <c r="J60" s="2">
        <v>2</v>
      </c>
      <c r="K60" s="2">
        <v>2</v>
      </c>
      <c r="L60" s="2">
        <v>1</v>
      </c>
      <c r="M60" s="2">
        <v>4</v>
      </c>
      <c r="N60" s="2">
        <v>2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5BAD1-2DE9-4798-A1EF-AF19A0DA3A65}">
  <dimension ref="A1:O17"/>
  <sheetViews>
    <sheetView tabSelected="1" zoomScale="85" zoomScaleNormal="85" workbookViewId="0">
      <selection activeCell="J26" sqref="J26"/>
    </sheetView>
  </sheetViews>
  <sheetFormatPr defaultColWidth="9.1328125" defaultRowHeight="13.15" x14ac:dyDescent="0.45"/>
  <cols>
    <col min="1" max="15" width="11.1328125" style="11" customWidth="1"/>
    <col min="16" max="16384" width="9.1328125" style="11"/>
  </cols>
  <sheetData>
    <row r="1" spans="1:15" ht="13.9" x14ac:dyDescent="0.45">
      <c r="A1" s="9"/>
      <c r="B1" s="10" t="s">
        <v>141</v>
      </c>
      <c r="C1" s="10" t="s">
        <v>142</v>
      </c>
      <c r="D1" s="10" t="s">
        <v>143</v>
      </c>
      <c r="E1" s="10" t="s">
        <v>144</v>
      </c>
      <c r="F1" s="10" t="s">
        <v>145</v>
      </c>
      <c r="G1" s="10" t="s">
        <v>146</v>
      </c>
      <c r="H1" s="10" t="s">
        <v>147</v>
      </c>
      <c r="I1" s="10" t="s">
        <v>148</v>
      </c>
      <c r="J1" s="10" t="s">
        <v>149</v>
      </c>
      <c r="K1" s="10" t="s">
        <v>150</v>
      </c>
      <c r="L1" s="10" t="s">
        <v>151</v>
      </c>
      <c r="M1" s="10" t="s">
        <v>152</v>
      </c>
      <c r="N1" s="10" t="s">
        <v>153</v>
      </c>
      <c r="O1" s="9"/>
    </row>
    <row r="2" spans="1:15" x14ac:dyDescent="0.45">
      <c r="A2" s="12">
        <v>43767</v>
      </c>
      <c r="B2" s="9">
        <v>0</v>
      </c>
      <c r="C2" s="9">
        <v>0</v>
      </c>
      <c r="D2" s="9">
        <v>1</v>
      </c>
      <c r="E2" s="9">
        <v>2</v>
      </c>
      <c r="F2" s="9">
        <v>0</v>
      </c>
      <c r="G2" s="9">
        <v>1</v>
      </c>
      <c r="H2" s="9">
        <v>1</v>
      </c>
      <c r="I2" s="9">
        <v>1</v>
      </c>
      <c r="J2" s="9">
        <v>0</v>
      </c>
      <c r="K2" s="9">
        <v>0</v>
      </c>
      <c r="L2" s="9">
        <v>2</v>
      </c>
      <c r="M2" s="9">
        <v>0</v>
      </c>
      <c r="N2" s="9">
        <v>0</v>
      </c>
      <c r="O2" s="9"/>
    </row>
    <row r="3" spans="1:15" x14ac:dyDescent="0.45">
      <c r="A3" s="9"/>
      <c r="B3" s="9">
        <v>770</v>
      </c>
      <c r="C3" s="9">
        <v>2600</v>
      </c>
      <c r="D3" s="9">
        <v>850</v>
      </c>
      <c r="E3" s="9">
        <v>880</v>
      </c>
      <c r="F3" s="9">
        <v>1650</v>
      </c>
      <c r="G3" s="9">
        <v>1650</v>
      </c>
      <c r="H3" s="9">
        <v>1550</v>
      </c>
      <c r="I3" s="9">
        <v>1470</v>
      </c>
      <c r="J3" s="9">
        <v>1850</v>
      </c>
      <c r="K3" s="9">
        <v>1360</v>
      </c>
      <c r="L3" s="9">
        <v>1850</v>
      </c>
      <c r="M3" s="9">
        <v>900</v>
      </c>
      <c r="N3" s="9">
        <v>1950</v>
      </c>
      <c r="O3" s="9"/>
    </row>
    <row r="4" spans="1:15" x14ac:dyDescent="0.45">
      <c r="A4" s="13"/>
      <c r="B4" s="13">
        <v>10</v>
      </c>
      <c r="C4" s="13">
        <v>40</v>
      </c>
      <c r="D4" s="9">
        <v>8</v>
      </c>
      <c r="E4" s="9">
        <v>14</v>
      </c>
      <c r="F4" s="9">
        <v>26</v>
      </c>
      <c r="G4" s="9">
        <v>30</v>
      </c>
      <c r="H4" s="9">
        <v>25</v>
      </c>
      <c r="I4" s="9">
        <v>25</v>
      </c>
      <c r="J4" s="9">
        <v>29</v>
      </c>
      <c r="K4" s="9">
        <v>24</v>
      </c>
      <c r="L4" s="9">
        <v>31</v>
      </c>
      <c r="M4" s="9">
        <v>14</v>
      </c>
      <c r="N4" s="9">
        <v>30</v>
      </c>
      <c r="O4" s="9"/>
    </row>
    <row r="5" spans="1:15" x14ac:dyDescent="0.45">
      <c r="A5" s="13" t="s">
        <v>139</v>
      </c>
      <c r="B5" s="13">
        <v>0</v>
      </c>
      <c r="C5" s="13">
        <v>4</v>
      </c>
      <c r="D5" s="13">
        <v>0</v>
      </c>
      <c r="E5" s="13">
        <v>0</v>
      </c>
      <c r="F5" s="13">
        <v>1</v>
      </c>
      <c r="G5" s="13">
        <v>0</v>
      </c>
      <c r="H5" s="13">
        <v>0</v>
      </c>
      <c r="I5" s="13">
        <v>0</v>
      </c>
      <c r="J5" s="13">
        <v>0</v>
      </c>
      <c r="K5" s="13">
        <v>2</v>
      </c>
      <c r="L5" s="13">
        <v>0</v>
      </c>
      <c r="M5" s="13">
        <v>0</v>
      </c>
      <c r="N5" s="13">
        <v>0</v>
      </c>
      <c r="O5" s="9"/>
    </row>
    <row r="6" spans="1:15" x14ac:dyDescent="0.45">
      <c r="A6" s="15" t="s">
        <v>140</v>
      </c>
      <c r="B6" s="15">
        <v>0</v>
      </c>
      <c r="C6" s="15">
        <v>2</v>
      </c>
      <c r="D6" s="15">
        <v>2</v>
      </c>
      <c r="E6" s="15">
        <v>0</v>
      </c>
      <c r="F6" s="15">
        <v>1</v>
      </c>
      <c r="G6" s="15">
        <v>0</v>
      </c>
      <c r="H6" s="15">
        <v>2</v>
      </c>
      <c r="I6" s="15">
        <v>0</v>
      </c>
      <c r="J6" s="15">
        <v>0</v>
      </c>
      <c r="K6" s="15">
        <v>2</v>
      </c>
      <c r="L6" s="15">
        <v>0</v>
      </c>
      <c r="M6" s="15">
        <v>0</v>
      </c>
      <c r="N6" s="15">
        <v>0</v>
      </c>
      <c r="O6" s="9"/>
    </row>
    <row r="7" spans="1:15" x14ac:dyDescent="0.45">
      <c r="A7" s="13"/>
      <c r="B7" s="13">
        <f>(B5+B6)*B4</f>
        <v>0</v>
      </c>
      <c r="C7" s="13">
        <f t="shared" ref="C7:N7" si="0">(C5+C6)*C4</f>
        <v>240</v>
      </c>
      <c r="D7" s="13">
        <f t="shared" si="0"/>
        <v>16</v>
      </c>
      <c r="E7" s="13">
        <f t="shared" si="0"/>
        <v>0</v>
      </c>
      <c r="F7" s="13">
        <f t="shared" si="0"/>
        <v>52</v>
      </c>
      <c r="G7" s="13">
        <f t="shared" si="0"/>
        <v>0</v>
      </c>
      <c r="H7" s="13">
        <f t="shared" si="0"/>
        <v>50</v>
      </c>
      <c r="I7" s="13">
        <f t="shared" si="0"/>
        <v>0</v>
      </c>
      <c r="J7" s="13">
        <f t="shared" si="0"/>
        <v>0</v>
      </c>
      <c r="K7" s="13">
        <f t="shared" si="0"/>
        <v>96</v>
      </c>
      <c r="L7" s="13">
        <f t="shared" si="0"/>
        <v>0</v>
      </c>
      <c r="M7" s="13">
        <f t="shared" si="0"/>
        <v>0</v>
      </c>
      <c r="N7" s="13">
        <f t="shared" si="0"/>
        <v>0</v>
      </c>
      <c r="O7" s="9">
        <f>SUM(B7:N7)</f>
        <v>454</v>
      </c>
    </row>
    <row r="8" spans="1:15" x14ac:dyDescent="0.45">
      <c r="A8" s="13"/>
      <c r="B8" s="13">
        <f>(B5+B6)*B3</f>
        <v>0</v>
      </c>
      <c r="C8" s="13">
        <f t="shared" ref="C8:N8" si="1">(C5+C6)*C3</f>
        <v>15600</v>
      </c>
      <c r="D8" s="13">
        <f t="shared" si="1"/>
        <v>1700</v>
      </c>
      <c r="E8" s="13">
        <f t="shared" si="1"/>
        <v>0</v>
      </c>
      <c r="F8" s="13">
        <f t="shared" si="1"/>
        <v>3300</v>
      </c>
      <c r="G8" s="13">
        <f t="shared" si="1"/>
        <v>0</v>
      </c>
      <c r="H8" s="13">
        <f t="shared" si="1"/>
        <v>3100</v>
      </c>
      <c r="I8" s="13">
        <f t="shared" si="1"/>
        <v>0</v>
      </c>
      <c r="J8" s="13">
        <f t="shared" si="1"/>
        <v>0</v>
      </c>
      <c r="K8" s="13">
        <f t="shared" si="1"/>
        <v>5440</v>
      </c>
      <c r="L8" s="13">
        <f t="shared" si="1"/>
        <v>0</v>
      </c>
      <c r="M8" s="13">
        <f t="shared" si="1"/>
        <v>0</v>
      </c>
      <c r="N8" s="13">
        <f t="shared" si="1"/>
        <v>0</v>
      </c>
      <c r="O8" s="9">
        <f>SUM(B8:N8)</f>
        <v>29140</v>
      </c>
    </row>
    <row r="9" spans="1:15" x14ac:dyDescent="0.45">
      <c r="A9" s="13"/>
      <c r="B9" s="16">
        <f>B3/B4</f>
        <v>77</v>
      </c>
      <c r="C9" s="16">
        <f>C3/C4</f>
        <v>65</v>
      </c>
      <c r="D9" s="16">
        <f t="shared" ref="D9:N9" si="2">D3/D4</f>
        <v>106.25</v>
      </c>
      <c r="E9" s="16">
        <f t="shared" si="2"/>
        <v>62.857142857142854</v>
      </c>
      <c r="F9" s="16">
        <f t="shared" si="2"/>
        <v>63.46153846153846</v>
      </c>
      <c r="G9" s="16">
        <f t="shared" si="2"/>
        <v>55</v>
      </c>
      <c r="H9" s="16">
        <f t="shared" si="2"/>
        <v>62</v>
      </c>
      <c r="I9" s="16">
        <f t="shared" si="2"/>
        <v>58.8</v>
      </c>
      <c r="J9" s="16">
        <f t="shared" si="2"/>
        <v>63.793103448275865</v>
      </c>
      <c r="K9" s="16">
        <f t="shared" si="2"/>
        <v>56.666666666666664</v>
      </c>
      <c r="L9" s="16">
        <f t="shared" si="2"/>
        <v>59.677419354838712</v>
      </c>
      <c r="M9" s="16">
        <f t="shared" si="2"/>
        <v>64.285714285714292</v>
      </c>
      <c r="N9" s="16">
        <f t="shared" si="2"/>
        <v>65</v>
      </c>
      <c r="O9" s="17"/>
    </row>
    <row r="10" spans="1:15" x14ac:dyDescent="0.45">
      <c r="A10" s="13"/>
      <c r="B10" s="13"/>
      <c r="C10" s="13"/>
      <c r="D10" s="17"/>
      <c r="E10" s="17"/>
      <c r="F10" s="17"/>
      <c r="G10" s="17">
        <f>G3*4</f>
        <v>6600</v>
      </c>
      <c r="H10" s="17"/>
      <c r="I10" s="17">
        <f>I3*4</f>
        <v>5880</v>
      </c>
      <c r="J10" s="17"/>
      <c r="K10" s="17"/>
      <c r="L10" s="17"/>
      <c r="M10" s="17"/>
      <c r="N10" s="17"/>
      <c r="O10" s="17"/>
    </row>
    <row r="11" spans="1:15" x14ac:dyDescent="0.45">
      <c r="A11" s="13"/>
      <c r="B11" s="13"/>
      <c r="C11" s="13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x14ac:dyDescent="0.45">
      <c r="A12" s="14"/>
      <c r="B12" s="14"/>
      <c r="C12" s="14"/>
    </row>
    <row r="13" spans="1:15" x14ac:dyDescent="0.45">
      <c r="A13" s="14"/>
      <c r="B13" s="14"/>
      <c r="C13" s="14"/>
    </row>
    <row r="15" spans="1:15" x14ac:dyDescent="0.45">
      <c r="A15" s="12">
        <v>43767</v>
      </c>
      <c r="B15" s="9">
        <v>0</v>
      </c>
      <c r="C15" s="9">
        <v>0</v>
      </c>
      <c r="D15" s="9">
        <v>1</v>
      </c>
      <c r="E15" s="9">
        <v>2</v>
      </c>
      <c r="F15" s="9">
        <v>0</v>
      </c>
      <c r="G15" s="9">
        <v>1</v>
      </c>
      <c r="H15" s="9">
        <v>1</v>
      </c>
      <c r="I15" s="9">
        <v>1</v>
      </c>
      <c r="J15" s="9">
        <v>0</v>
      </c>
      <c r="K15" s="9">
        <v>0</v>
      </c>
      <c r="L15" s="9">
        <v>2</v>
      </c>
      <c r="M15" s="9">
        <v>0</v>
      </c>
      <c r="N15" s="9">
        <v>0</v>
      </c>
    </row>
    <row r="16" spans="1:15" x14ac:dyDescent="0.45">
      <c r="B16" s="17"/>
      <c r="C16" s="17">
        <v>1</v>
      </c>
      <c r="D16" s="17">
        <v>1</v>
      </c>
      <c r="E16" s="17">
        <v>1</v>
      </c>
      <c r="F16" s="17"/>
      <c r="G16" s="17">
        <v>1</v>
      </c>
      <c r="H16" s="17"/>
      <c r="I16" s="17"/>
      <c r="J16" s="17"/>
      <c r="K16" s="17"/>
      <c r="L16" s="17">
        <v>1</v>
      </c>
      <c r="M16" s="17"/>
      <c r="N16" s="17"/>
    </row>
    <row r="17" spans="2:14" x14ac:dyDescent="0.45">
      <c r="B17" s="17">
        <f>B6+B15+B16</f>
        <v>0</v>
      </c>
      <c r="C17" s="17">
        <f t="shared" ref="C17:N17" si="3">C6+C15+C16</f>
        <v>3</v>
      </c>
      <c r="D17" s="17">
        <f t="shared" si="3"/>
        <v>4</v>
      </c>
      <c r="E17" s="17">
        <f t="shared" si="3"/>
        <v>3</v>
      </c>
      <c r="F17" s="17">
        <f t="shared" si="3"/>
        <v>1</v>
      </c>
      <c r="G17" s="17">
        <f t="shared" si="3"/>
        <v>2</v>
      </c>
      <c r="H17" s="17">
        <f t="shared" si="3"/>
        <v>3</v>
      </c>
      <c r="I17" s="17">
        <f t="shared" si="3"/>
        <v>1</v>
      </c>
      <c r="J17" s="17">
        <f t="shared" si="3"/>
        <v>0</v>
      </c>
      <c r="K17" s="17">
        <f t="shared" si="3"/>
        <v>2</v>
      </c>
      <c r="L17" s="17">
        <f t="shared" si="3"/>
        <v>3</v>
      </c>
      <c r="M17" s="17">
        <f t="shared" si="3"/>
        <v>0</v>
      </c>
      <c r="N17" s="17">
        <f t="shared" si="3"/>
        <v>0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工作表1</vt:lpstr>
      <vt:lpstr>工作表2</vt:lpstr>
      <vt:lpstr>工作表3</vt:lpstr>
      <vt:lpstr>工作表4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Weison Lee</dc:creator>
  <cp:lastModifiedBy>Weison Lee</cp:lastModifiedBy>
  <dcterms:created xsi:type="dcterms:W3CDTF">2019-10-07T14:59:15Z</dcterms:created>
  <dcterms:modified xsi:type="dcterms:W3CDTF">2019-11-13T11:44:45Z</dcterms:modified>
</cp:coreProperties>
</file>